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_FilterDatabase" localSheetId="0" hidden="1">Лист1!$A$9:$D$825</definedName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D541" i="4" l="1"/>
  <c r="D62" i="4"/>
  <c r="D563" i="4"/>
  <c r="D822" i="4"/>
  <c r="D819" i="4"/>
  <c r="D780" i="4"/>
  <c r="D777" i="4"/>
  <c r="D738" i="4"/>
  <c r="D735" i="4"/>
  <c r="D699" i="4"/>
  <c r="D592" i="4"/>
  <c r="D543" i="4" l="1"/>
  <c r="D545" i="4"/>
  <c r="D542" i="4" s="1"/>
  <c r="D540" i="4" s="1"/>
  <c r="D547" i="4"/>
  <c r="D550" i="4"/>
  <c r="D552" i="4"/>
  <c r="D555" i="4"/>
  <c r="D557" i="4"/>
  <c r="D559" i="4"/>
  <c r="D561" i="4"/>
  <c r="D479" i="4"/>
  <c r="D408" i="4"/>
  <c r="D410" i="4"/>
  <c r="D407" i="4" s="1"/>
  <c r="D374" i="4"/>
  <c r="D372" i="4"/>
  <c r="D370" i="4"/>
  <c r="D368" i="4"/>
  <c r="D366" i="4"/>
  <c r="D363" i="4"/>
  <c r="D361" i="4"/>
  <c r="D359" i="4"/>
  <c r="D357" i="4"/>
  <c r="D355" i="4"/>
  <c r="D344" i="4"/>
  <c r="D346" i="4"/>
  <c r="D348" i="4"/>
  <c r="D350" i="4"/>
  <c r="D352" i="4"/>
  <c r="D340" i="4"/>
  <c r="D339" i="4" s="1"/>
  <c r="D285" i="4"/>
  <c r="D83" i="4"/>
  <c r="D77" i="4"/>
  <c r="D343" i="4" l="1"/>
  <c r="D365" i="4"/>
  <c r="D554" i="4"/>
  <c r="D354" i="4"/>
  <c r="D810" i="4"/>
  <c r="D690" i="4"/>
  <c r="D663" i="4"/>
  <c r="D660" i="4"/>
  <c r="D630" i="4"/>
  <c r="D621" i="4"/>
  <c r="D342" i="4" l="1"/>
  <c r="D434" i="4"/>
  <c r="D816" i="4"/>
  <c r="D813" i="4"/>
  <c r="D807" i="4"/>
  <c r="D804" i="4"/>
  <c r="D801" i="4"/>
  <c r="D798" i="4"/>
  <c r="D795" i="4"/>
  <c r="D792" i="4"/>
  <c r="D789" i="4"/>
  <c r="D786" i="4"/>
  <c r="D783" i="4"/>
  <c r="D774" i="4"/>
  <c r="D771" i="4"/>
  <c r="D768" i="4"/>
  <c r="D765" i="4"/>
  <c r="D762" i="4"/>
  <c r="D759" i="4"/>
  <c r="D756" i="4"/>
  <c r="D753" i="4"/>
  <c r="D750" i="4"/>
  <c r="D747" i="4"/>
  <c r="D744" i="4"/>
  <c r="D741" i="4"/>
  <c r="D732" i="4"/>
  <c r="D729" i="4"/>
  <c r="D726" i="4"/>
  <c r="D723" i="4"/>
  <c r="D720" i="4"/>
  <c r="D717" i="4"/>
  <c r="D714" i="4"/>
  <c r="D711" i="4"/>
  <c r="D708" i="4"/>
  <c r="D705" i="4"/>
  <c r="D702" i="4"/>
  <c r="D696" i="4"/>
  <c r="D693" i="4"/>
  <c r="D687" i="4"/>
  <c r="D684" i="4"/>
  <c r="D681" i="4"/>
  <c r="D678" i="4"/>
  <c r="D675" i="4"/>
  <c r="D672" i="4"/>
  <c r="D669" i="4"/>
  <c r="D666" i="4"/>
  <c r="D657" i="4"/>
  <c r="D654" i="4"/>
  <c r="D651" i="4"/>
  <c r="D648" i="4"/>
  <c r="D645" i="4"/>
  <c r="D642" i="4"/>
  <c r="D639" i="4"/>
  <c r="D636" i="4"/>
  <c r="D633" i="4"/>
  <c r="D627" i="4"/>
  <c r="D624" i="4"/>
  <c r="D618" i="4"/>
  <c r="D616" i="4"/>
  <c r="D610" i="4"/>
  <c r="D605" i="4"/>
  <c r="D602" i="4"/>
  <c r="D599" i="4"/>
  <c r="D596" i="4"/>
  <c r="D594" i="4"/>
  <c r="D590" i="4"/>
  <c r="D588" i="4"/>
  <c r="D586" i="4"/>
  <c r="D584" i="4"/>
  <c r="D582" i="4"/>
  <c r="D580" i="4"/>
  <c r="D575" i="4"/>
  <c r="D573" i="4"/>
  <c r="D571" i="4"/>
  <c r="D566" i="4"/>
  <c r="D564" i="4"/>
  <c r="D538" i="4"/>
  <c r="D537" i="4" s="1"/>
  <c r="D535" i="4"/>
  <c r="D533" i="4"/>
  <c r="D529" i="4"/>
  <c r="D528" i="4" s="1"/>
  <c r="D526" i="4"/>
  <c r="D525" i="4" s="1"/>
  <c r="D522" i="4"/>
  <c r="D521" i="4" s="1"/>
  <c r="D519" i="4"/>
  <c r="D518" i="4" s="1"/>
  <c r="D513" i="4"/>
  <c r="D512" i="4" s="1"/>
  <c r="D511" i="4" s="1"/>
  <c r="D510" i="4" s="1"/>
  <c r="D508" i="4"/>
  <c r="D507" i="4" s="1"/>
  <c r="D505" i="4"/>
  <c r="D504" i="4" s="1"/>
  <c r="D499" i="4"/>
  <c r="D498" i="4" s="1"/>
  <c r="D496" i="4"/>
  <c r="D495" i="4" s="1"/>
  <c r="D493" i="4"/>
  <c r="D492" i="4" s="1"/>
  <c r="D490" i="4"/>
  <c r="D489" i="4" s="1"/>
  <c r="D487" i="4"/>
  <c r="D486" i="4" s="1"/>
  <c r="D482" i="4"/>
  <c r="D481" i="4" s="1"/>
  <c r="D476" i="4"/>
  <c r="D475" i="4" s="1"/>
  <c r="D473" i="4"/>
  <c r="D472" i="4" s="1"/>
  <c r="D469" i="4"/>
  <c r="D468" i="4" s="1"/>
  <c r="D466" i="4"/>
  <c r="D465" i="4" s="1"/>
  <c r="D462" i="4"/>
  <c r="D461" i="4" s="1"/>
  <c r="D458" i="4"/>
  <c r="D457" i="4" s="1"/>
  <c r="D454" i="4"/>
  <c r="D453" i="4" s="1"/>
  <c r="D451" i="4"/>
  <c r="D450" i="4" s="1"/>
  <c r="D448" i="4"/>
  <c r="D447" i="4" s="1"/>
  <c r="D444" i="4"/>
  <c r="D443" i="4" s="1"/>
  <c r="D441" i="4"/>
  <c r="D440" i="4" s="1"/>
  <c r="D436" i="4"/>
  <c r="D429" i="4"/>
  <c r="D427" i="4"/>
  <c r="D425" i="4"/>
  <c r="D423" i="4"/>
  <c r="D421" i="4"/>
  <c r="D419" i="4"/>
  <c r="D417" i="4"/>
  <c r="D413" i="4"/>
  <c r="D412" i="4" s="1"/>
  <c r="D405" i="4"/>
  <c r="D404" i="4" s="1"/>
  <c r="D400" i="4"/>
  <c r="D398" i="4"/>
  <c r="D395" i="4"/>
  <c r="D393" i="4"/>
  <c r="D389" i="4"/>
  <c r="D387" i="4"/>
  <c r="D385" i="4"/>
  <c r="D383" i="4"/>
  <c r="D381" i="4"/>
  <c r="D379" i="4"/>
  <c r="D337" i="4"/>
  <c r="D336" i="4" s="1"/>
  <c r="D335" i="4" s="1"/>
  <c r="D333" i="4"/>
  <c r="D332" i="4" s="1"/>
  <c r="D331" i="4" s="1"/>
  <c r="D328" i="4"/>
  <c r="D327" i="4" s="1"/>
  <c r="D325" i="4"/>
  <c r="D324" i="4" s="1"/>
  <c r="D320" i="4"/>
  <c r="D319" i="4" s="1"/>
  <c r="D318" i="4" s="1"/>
  <c r="D317" i="4" s="1"/>
  <c r="D315" i="4"/>
  <c r="D314" i="4" s="1"/>
  <c r="D312" i="4"/>
  <c r="D311" i="4" s="1"/>
  <c r="D308" i="4"/>
  <c r="D306" i="4"/>
  <c r="D301" i="4"/>
  <c r="D300" i="4" s="1"/>
  <c r="D297" i="4"/>
  <c r="D296" i="4" s="1"/>
  <c r="D292" i="4"/>
  <c r="D291" i="4" s="1"/>
  <c r="D287" i="4"/>
  <c r="D284" i="4" s="1"/>
  <c r="D282" i="4"/>
  <c r="D280" i="4"/>
  <c r="D278" i="4"/>
  <c r="D276" i="4"/>
  <c r="D274" i="4"/>
  <c r="D272" i="4"/>
  <c r="D269" i="4"/>
  <c r="D264" i="4"/>
  <c r="D263" i="4" s="1"/>
  <c r="D261" i="4"/>
  <c r="D259" i="4"/>
  <c r="D255" i="4"/>
  <c r="D253" i="4"/>
  <c r="D250" i="4"/>
  <c r="D249" i="4" s="1"/>
  <c r="D246" i="4"/>
  <c r="D244" i="4"/>
  <c r="D241" i="4"/>
  <c r="D239" i="4"/>
  <c r="D237" i="4"/>
  <c r="D235" i="4"/>
  <c r="D233" i="4"/>
  <c r="D231" i="4"/>
  <c r="D228" i="4"/>
  <c r="D226" i="4"/>
  <c r="D224" i="4"/>
  <c r="D222" i="4"/>
  <c r="D220" i="4"/>
  <c r="D218" i="4"/>
  <c r="D214" i="4"/>
  <c r="D212" i="4"/>
  <c r="D210" i="4"/>
  <c r="D206" i="4"/>
  <c r="D205" i="4" s="1"/>
  <c r="D203" i="4"/>
  <c r="D202" i="4" s="1"/>
  <c r="D200" i="4"/>
  <c r="D199" i="4" s="1"/>
  <c r="D197" i="4"/>
  <c r="D195" i="4"/>
  <c r="D192" i="4"/>
  <c r="D190" i="4"/>
  <c r="D187" i="4"/>
  <c r="D185" i="4"/>
  <c r="D183" i="4"/>
  <c r="D181" i="4"/>
  <c r="D179" i="4"/>
  <c r="D176" i="4"/>
  <c r="D174" i="4"/>
  <c r="D172" i="4"/>
  <c r="D170" i="4"/>
  <c r="D168" i="4"/>
  <c r="D166" i="4"/>
  <c r="D164" i="4"/>
  <c r="D162" i="4"/>
  <c r="D160" i="4"/>
  <c r="D158" i="4"/>
  <c r="D155" i="4"/>
  <c r="D153" i="4"/>
  <c r="D151" i="4"/>
  <c r="D149" i="4"/>
  <c r="D147" i="4"/>
  <c r="D145" i="4"/>
  <c r="D143" i="4"/>
  <c r="D141" i="4"/>
  <c r="D139" i="4"/>
  <c r="D137" i="4"/>
  <c r="D134" i="4"/>
  <c r="D132" i="4"/>
  <c r="D130" i="4"/>
  <c r="D125" i="4"/>
  <c r="D124" i="4" s="1"/>
  <c r="D123" i="4" s="1"/>
  <c r="D121" i="4"/>
  <c r="D120" i="4" s="1"/>
  <c r="D119" i="4" s="1"/>
  <c r="D117" i="4"/>
  <c r="D115" i="4"/>
  <c r="D112" i="4"/>
  <c r="D109" i="4"/>
  <c r="D107" i="4"/>
  <c r="D105" i="4"/>
  <c r="D101" i="4"/>
  <c r="D100" i="4" s="1"/>
  <c r="D96" i="4"/>
  <c r="D95" i="4" s="1"/>
  <c r="D93" i="4"/>
  <c r="D92" i="4" s="1"/>
  <c r="D90" i="4"/>
  <c r="D89" i="4" s="1"/>
  <c r="D86" i="4"/>
  <c r="D85" i="4" s="1"/>
  <c r="D81" i="4"/>
  <c r="D79" i="4"/>
  <c r="D75" i="4"/>
  <c r="D73" i="4"/>
  <c r="D71" i="4"/>
  <c r="D69" i="4"/>
  <c r="D67" i="4"/>
  <c r="D65" i="4"/>
  <c r="D63" i="4"/>
  <c r="D60" i="4"/>
  <c r="D59" i="4" s="1"/>
  <c r="D57" i="4"/>
  <c r="D54" i="4"/>
  <c r="D53" i="4" s="1"/>
  <c r="D49" i="4"/>
  <c r="D46" i="4"/>
  <c r="D44" i="4"/>
  <c r="D41" i="4"/>
  <c r="D39" i="4"/>
  <c r="D37" i="4"/>
  <c r="D35" i="4"/>
  <c r="D33" i="4"/>
  <c r="D31" i="4"/>
  <c r="D29" i="4"/>
  <c r="D27" i="4"/>
  <c r="D25" i="4"/>
  <c r="D23" i="4"/>
  <c r="D21" i="4"/>
  <c r="D19" i="4"/>
  <c r="D17" i="4"/>
  <c r="D15" i="4"/>
  <c r="D13" i="4"/>
  <c r="D330" i="4" l="1"/>
  <c r="D403" i="4"/>
  <c r="D378" i="4"/>
  <c r="D377" i="4" s="1"/>
  <c r="D433" i="4"/>
  <c r="D432" i="4" s="1"/>
  <c r="D431" i="4" s="1"/>
  <c r="D258" i="4"/>
  <c r="D257" i="4" s="1"/>
  <c r="D416" i="4"/>
  <c r="D415" i="4" s="1"/>
  <c r="D439" i="4"/>
  <c r="D524" i="4"/>
  <c r="D12" i="4"/>
  <c r="D243" i="4"/>
  <c r="D104" i="4"/>
  <c r="D217" i="4"/>
  <c r="D230" i="4"/>
  <c r="D252" i="4"/>
  <c r="D248" i="4" s="1"/>
  <c r="D268" i="4"/>
  <c r="D267" i="4" s="1"/>
  <c r="D266" i="4" s="1"/>
  <c r="D323" i="4"/>
  <c r="D322" i="4" s="1"/>
  <c r="D456" i="4"/>
  <c r="D43" i="4"/>
  <c r="D111" i="4"/>
  <c r="D136" i="4"/>
  <c r="D157" i="4"/>
  <c r="D178" i="4"/>
  <c r="D209" i="4"/>
  <c r="D208" i="4" s="1"/>
  <c r="D305" i="4"/>
  <c r="D304" i="4" s="1"/>
  <c r="D310" i="4"/>
  <c r="D392" i="4"/>
  <c r="D397" i="4"/>
  <c r="D446" i="4"/>
  <c r="D503" i="4"/>
  <c r="D502" i="4" s="1"/>
  <c r="D532" i="4"/>
  <c r="D531" i="4" s="1"/>
  <c r="D194" i="4"/>
  <c r="D295" i="4"/>
  <c r="D294" i="4" s="1"/>
  <c r="D485" i="4"/>
  <c r="D484" i="4" s="1"/>
  <c r="D129" i="4"/>
  <c r="D471" i="4"/>
  <c r="D517" i="4"/>
  <c r="D99" i="4" l="1"/>
  <c r="D402" i="4"/>
  <c r="D391" i="4"/>
  <c r="D376" i="4" s="1"/>
  <c r="D516" i="4"/>
  <c r="D303" i="4"/>
  <c r="D98" i="4"/>
  <c r="D11" i="4"/>
  <c r="D10" i="4" s="1"/>
  <c r="D216" i="4"/>
  <c r="D438" i="4"/>
  <c r="D128" i="4"/>
  <c r="D825" i="4" l="1"/>
  <c r="D127" i="4"/>
</calcChain>
</file>

<file path=xl/sharedStrings.xml><?xml version="1.0" encoding="utf-8"?>
<sst xmlns="http://schemas.openxmlformats.org/spreadsheetml/2006/main" count="1250" uniqueCount="818">
  <si>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</si>
  <si>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</si>
  <si>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</si>
  <si>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</si>
  <si>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</si>
  <si>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</si>
  <si>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</si>
  <si>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</si>
  <si>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</si>
  <si>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</si>
  <si>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</si>
  <si>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</si>
  <si>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</si>
  <si>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</si>
  <si>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</si>
  <si>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</si>
  <si>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</si>
  <si>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</si>
  <si>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</si>
  <si>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</si>
  <si>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</si>
  <si>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</si>
  <si>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</si>
  <si>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питания обучающихся образовательных организаций  за счет средств областного бюджета</t>
  </si>
  <si>
    <t>01.1.01.70530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</si>
  <si>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</si>
  <si>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</si>
  <si>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</si>
  <si>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</si>
  <si>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</si>
  <si>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</si>
  <si>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</si>
  <si>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</si>
  <si>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</si>
  <si>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</si>
  <si>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</si>
  <si>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</si>
  <si>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</si>
  <si>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</si>
  <si>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</si>
  <si>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</si>
  <si>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</si>
  <si>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</si>
  <si>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</si>
  <si>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</si>
  <si>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</si>
  <si>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</si>
  <si>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</si>
  <si>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</si>
  <si>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</si>
  <si>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</si>
  <si>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</si>
  <si>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</si>
  <si>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</si>
  <si>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</si>
  <si>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</si>
  <si>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</si>
  <si>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</si>
  <si>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</si>
  <si>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</si>
  <si>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</si>
  <si>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</si>
  <si>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</si>
  <si>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</si>
  <si>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</si>
  <si>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</si>
  <si>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</si>
  <si>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</si>
  <si>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</si>
  <si>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</si>
  <si>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</si>
  <si>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</si>
  <si>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</si>
  <si>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</si>
  <si>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</si>
  <si>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</si>
  <si>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</si>
  <si>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</si>
  <si>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</si>
  <si>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</si>
  <si>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</si>
  <si>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</si>
  <si>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</si>
  <si>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</si>
  <si>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</si>
  <si>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</si>
  <si>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</si>
  <si>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</si>
  <si>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</si>
  <si>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</si>
  <si>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</si>
  <si>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</si>
  <si>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</si>
  <si>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</si>
  <si>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</si>
  <si>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</si>
  <si>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</si>
  <si>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</si>
  <si>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</si>
  <si>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</si>
  <si>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</si>
  <si>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</si>
  <si>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</si>
  <si>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</si>
  <si>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</si>
  <si>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</si>
  <si>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</si>
  <si>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</si>
  <si>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</si>
  <si>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</si>
  <si>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</si>
  <si>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</si>
  <si>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</si>
  <si>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</si>
  <si>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</si>
  <si>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</si>
  <si>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</si>
  <si>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</si>
  <si>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</si>
  <si>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</si>
  <si>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</si>
  <si>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</si>
  <si>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</si>
  <si>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</si>
  <si>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</si>
  <si>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</si>
  <si>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</si>
  <si>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</si>
  <si>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</si>
  <si>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</si>
  <si>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</si>
  <si>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</si>
  <si>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</si>
  <si>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</si>
  <si>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</si>
  <si>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</si>
  <si>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</si>
  <si>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</si>
  <si>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</si>
  <si>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</si>
  <si>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</si>
  <si>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</si>
  <si>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</si>
  <si>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</si>
  <si>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</si>
  <si>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</si>
  <si>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</si>
  <si>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</si>
  <si>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</si>
  <si>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</si>
  <si>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</si>
  <si>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</si>
  <si>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</si>
  <si>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</si>
  <si>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</si>
  <si>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</si>
  <si>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</si>
  <si>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</si>
  <si>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</si>
  <si>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</si>
  <si>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</si>
  <si>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</si>
  <si>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</si>
  <si>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</si>
  <si>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</si>
  <si>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</si>
  <si>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</si>
  <si>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</si>
  <si>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</si>
  <si>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</si>
  <si>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</si>
  <si>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</si>
  <si>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</si>
  <si>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</si>
  <si>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</si>
  <si>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</si>
  <si>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</si>
  <si>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</si>
  <si>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</si>
  <si>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</si>
  <si>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</si>
  <si>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</si>
  <si>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</si>
  <si>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</si>
  <si>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</si>
  <si>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</si>
  <si>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</si>
  <si>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</si>
  <si>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</si>
  <si>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</si>
  <si>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</si>
  <si>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</si>
  <si>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</si>
  <si>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</si>
  <si>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</si>
  <si>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</si>
  <si>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</si>
  <si>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</si>
  <si>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</si>
  <si>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</si>
  <si>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</si>
  <si>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</si>
  <si>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</si>
  <si>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</si>
  <si>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</si>
  <si>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</si>
  <si>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</si>
  <si>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</si>
  <si>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</si>
  <si>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</si>
  <si>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</si>
  <si>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</si>
  <si>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</si>
  <si>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</si>
  <si>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</si>
  <si>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</si>
  <si>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</si>
  <si>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</si>
  <si>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</si>
  <si>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</si>
  <si>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</si>
  <si>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</si>
  <si>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</si>
  <si>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</si>
  <si>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</si>
  <si>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</si>
  <si>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</si>
  <si>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</si>
  <si>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</si>
  <si>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</si>
  <si>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</si>
  <si>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</si>
  <si>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</si>
  <si>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</si>
  <si>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</si>
  <si>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</si>
  <si>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</si>
  <si>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</si>
  <si>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</si>
  <si>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</si>
  <si>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</si>
  <si>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</si>
  <si>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</si>
  <si>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</si>
  <si>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</si>
  <si>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</si>
  <si>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</si>
  <si>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</si>
  <si>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Межбюджетные трансферты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</si>
  <si>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</si>
  <si>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</si>
  <si>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</si>
  <si>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</si>
  <si>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</si>
  <si>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</si>
  <si>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</si>
  <si>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</si>
  <si>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</si>
  <si>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</si>
  <si>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</si>
  <si>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</si>
  <si>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</si>
  <si>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</si>
  <si>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</si>
  <si>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</si>
  <si>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</si>
  <si>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</si>
  <si>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</si>
  <si>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</si>
  <si>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</si>
  <si>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</si>
  <si>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</si>
  <si>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</si>
  <si>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</si>
  <si>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</si>
  <si>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</si>
  <si>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</si>
  <si>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</si>
  <si>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</si>
  <si>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</si>
  <si>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11.2.01.65500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</si>
  <si>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</si>
  <si>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</si>
  <si>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</si>
  <si>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</si>
  <si>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</si>
  <si>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</si>
  <si>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</si>
  <si>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</si>
  <si>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</si>
  <si>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</si>
  <si>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</si>
  <si>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</si>
  <si>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</si>
  <si>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</si>
  <si>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</si>
  <si>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</si>
  <si>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</si>
  <si>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</si>
  <si>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</si>
  <si>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</si>
  <si>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</si>
  <si>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</si>
  <si>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</si>
  <si>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</si>
  <si>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</si>
  <si>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</si>
  <si>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</si>
  <si>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</si>
  <si>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</si>
  <si>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</si>
  <si>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</si>
  <si>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</si>
  <si>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</si>
  <si>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</si>
  <si>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</si>
  <si>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</si>
  <si>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</si>
  <si>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</si>
  <si>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</si>
  <si>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</si>
  <si>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</si>
  <si>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</si>
  <si>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</si>
  <si>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</si>
  <si>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</si>
  <si>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</si>
  <si>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</si>
  <si>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</si>
  <si>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</si>
  <si>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</si>
  <si>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</si>
  <si>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</si>
  <si>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</si>
  <si>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</si>
  <si>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</si>
  <si>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</si>
  <si>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</si>
  <si>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</si>
  <si>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</si>
  <si>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</si>
  <si>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</si>
  <si>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</si>
  <si>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</si>
  <si>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</si>
  <si>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</si>
  <si>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</si>
  <si>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</si>
  <si>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</si>
  <si>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</si>
  <si>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</si>
  <si>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</si>
  <si>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</si>
  <si>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</si>
  <si>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</si>
  <si>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</si>
  <si>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</si>
  <si>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</si>
  <si>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</si>
  <si>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</si>
  <si>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</si>
  <si>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</si>
  <si>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</si>
  <si>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</si>
  <si>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</si>
  <si>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</si>
  <si>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</si>
  <si>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</si>
  <si>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</si>
  <si>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</si>
  <si>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</si>
  <si>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</si>
  <si>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</si>
  <si>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</si>
  <si>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</si>
  <si>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</si>
  <si>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</si>
  <si>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</si>
  <si>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</si>
  <si>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</si>
  <si>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</si>
  <si>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</si>
  <si>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</si>
  <si>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</si>
  <si>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</si>
  <si>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</si>
  <si>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</si>
  <si>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</si>
  <si>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</si>
  <si>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</si>
  <si>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</si>
  <si>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</si>
  <si>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</si>
  <si>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</si>
  <si>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</si>
  <si>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</si>
  <si>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</si>
  <si>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</si>
  <si>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</si>
  <si>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</si>
  <si>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</si>
  <si>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</si>
  <si>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</si>
  <si>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</si>
  <si>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</si>
  <si>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</si>
  <si>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</si>
  <si>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</si>
  <si>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</si>
  <si>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</si>
  <si>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</si>
  <si>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</si>
  <si>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</si>
  <si>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</si>
  <si>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</si>
  <si>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</si>
  <si>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</si>
  <si>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</si>
  <si>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</si>
  <si>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</si>
  <si>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</si>
  <si>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</si>
  <si>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</si>
  <si>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</si>
  <si>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</si>
  <si>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</si>
  <si>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</si>
  <si>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</si>
  <si>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</si>
  <si>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</si>
  <si>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</si>
  <si>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</si>
  <si>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</si>
  <si>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</si>
  <si>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</si>
  <si>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</si>
  <si>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</si>
  <si>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</si>
  <si>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</si>
  <si>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</si>
  <si>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</si>
  <si>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</si>
  <si>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</si>
  <si>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</si>
  <si>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</si>
  <si>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</si>
  <si>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</si>
  <si>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</si>
  <si>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</si>
  <si>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</si>
  <si>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</si>
  <si>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</si>
  <si>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</si>
  <si>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</si>
  <si>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</si>
  <si>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</si>
  <si>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</si>
  <si>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</si>
  <si>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</si>
  <si>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</si>
  <si>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</si>
  <si>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</si>
  <si>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</si>
  <si>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</si>
  <si>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</si>
  <si>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</si>
  <si>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</si>
  <si>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</si>
  <si>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</si>
  <si>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</si>
  <si>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</si>
  <si>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</si>
  <si>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30.0.00.89150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</si>
  <si>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</si>
  <si>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</si>
  <si>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</si>
  <si>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</si>
  <si>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</si>
  <si>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</si>
  <si>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</si>
  <si>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</si>
  <si>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</si>
  <si>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</si>
  <si>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</si>
  <si>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</si>
  <si>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</si>
  <si>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</si>
  <si>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</si>
  <si>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</si>
  <si>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</si>
  <si>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</si>
  <si>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</si>
  <si>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</si>
  <si>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</si>
  <si>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</si>
  <si>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</si>
  <si>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</si>
  <si>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</si>
  <si>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</si>
  <si>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</si>
  <si>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Подготовка объектов социальной сферы к осенне-зимнему периоду</t>
  </si>
  <si>
    <t>06.1.01.20650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</si>
  <si>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</si>
  <si>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</si>
  <si>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</si>
  <si>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</si>
  <si>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</si>
  <si>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</si>
  <si>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</si>
  <si>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</si>
  <si>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</si>
  <si>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17.3.01.70620</t>
  </si>
  <si>
    <t>Проведение комплекса кадастровых работ на объектах газораспределения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</si>
  <si>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</si>
  <si>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</si>
  <si>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</si>
  <si>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Исполнено      (руб.)</t>
  </si>
  <si>
    <t>30.0.00.73260</t>
  </si>
  <si>
    <t>30.0.00.85110</t>
  </si>
  <si>
    <t>30.0.00.85130</t>
  </si>
  <si>
    <t>30.0.00.85140</t>
  </si>
  <si>
    <t>30.0.00.85150</t>
  </si>
  <si>
    <t>30.0.00.85160</t>
  </si>
  <si>
    <t>30.0.00.85190</t>
  </si>
  <si>
    <t>30.0.00.85210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</si>
  <si>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</si>
  <si>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</si>
  <si>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</si>
  <si>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</si>
  <si>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</si>
  <si>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</si>
  <si>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30.0.00.86050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</si>
  <si>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</si>
  <si>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30.0.00.86130</t>
  </si>
  <si>
    <t>30.0.00.86140</t>
  </si>
  <si>
    <t>30.0.00.86150</t>
  </si>
  <si>
    <t>30.0.00.86220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</si>
  <si>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</si>
  <si>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</si>
  <si>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</si>
  <si>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</si>
  <si>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30.0.00.87160</t>
  </si>
  <si>
    <t>30.0.00.87200</t>
  </si>
  <si>
    <t>30.0.00.87230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</si>
  <si>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</si>
  <si>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</si>
  <si>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</si>
  <si>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</si>
  <si>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</si>
  <si>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30.0.00.88040</t>
  </si>
  <si>
    <t>30.0.00.88130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</si>
  <si>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</si>
  <si>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</si>
  <si>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30.0.00.88150</t>
  </si>
  <si>
    <t>30.0.00.88160</t>
  </si>
  <si>
    <t>30.0.00.88180</t>
  </si>
  <si>
    <t>30.0.00.88210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</si>
  <si>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</si>
  <si>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</si>
  <si>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в области жилищных отношений Высоковского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</si>
  <si>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</si>
  <si>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Приложение 2</t>
  </si>
  <si>
    <t>01.1.01.71460</t>
  </si>
  <si>
    <t>Организация образовательного процесса за счет средств областного бюджета</t>
  </si>
  <si>
    <t>01.1.01.72030</t>
  </si>
  <si>
    <t>Региональный проект "Успех каждого ребёнка"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</si>
  <si>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</si>
  <si>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01.1.E2.50981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</si>
  <si>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</si>
  <si>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03.1.04.L4670</t>
  </si>
  <si>
    <t>Резервный фонд местной администрации</t>
  </si>
  <si>
    <t>30.0.00.40050</t>
  </si>
  <si>
    <t>Председатель представительного органа муниципального образования</t>
  </si>
  <si>
    <t>30.0.00.40110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</si>
  <si>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</si>
  <si>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30.0.00.80200</t>
  </si>
  <si>
    <t>01.1.01.73260</t>
  </si>
  <si>
    <t>Поощрение муниципальных управленческих команд за достижение показателей деятельности органов исполнительной власти</t>
  </si>
  <si>
    <t>01.1.01.55490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</si>
  <si>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</si>
  <si>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</si>
  <si>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</si>
  <si>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01.1.01.71100</t>
  </si>
  <si>
    <t>Реализация мероприятий по обеспечению обязательных требований охраны объектов образования I – III категорий опасности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</si>
  <si>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</si>
  <si>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</si>
  <si>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Мероприятия по повышению антитеррористической защищенности объектов образования</t>
  </si>
  <si>
    <t>01.1.03.72060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</si>
  <si>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</si>
  <si>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01.1.05.20371</t>
  </si>
  <si>
    <t>Поддержка инициатив органов ученического самоуправления общеобразовательных организаций за счет средств районного бюджета</t>
  </si>
  <si>
    <t>01.1.05.25351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</si>
  <si>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</si>
  <si>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01.1.05.70370</t>
  </si>
  <si>
    <t>01.1.05.72060</t>
  </si>
  <si>
    <t>01.1.05.73260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</si>
  <si>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</si>
  <si>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</si>
  <si>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01.1.E2.00000</t>
  </si>
  <si>
    <t>Региональный проект "Патриотическое воспитание граждан Российской Федерации"</t>
  </si>
  <si>
    <t>01.1.EВ.00000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</si>
  <si>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</si>
  <si>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01.1.EВ.51791</t>
  </si>
  <si>
    <t>02.1.02.55490</t>
  </si>
  <si>
    <t>02.1.02.73260</t>
  </si>
  <si>
    <t>03.1.01.73260</t>
  </si>
  <si>
    <t>03.1.02.73260</t>
  </si>
  <si>
    <t>03.1.03.55490</t>
  </si>
  <si>
    <t>03.1.03.73260</t>
  </si>
  <si>
    <t>Реализация мероприятий, предусмотренных нормативно-правовыми актами органов местного самоуправления, за счет средств районного бюджета</t>
  </si>
  <si>
    <t>03.1.04.23260</t>
  </si>
  <si>
    <t>03.1.04.24670</t>
  </si>
  <si>
    <t>03.1.04.73260</t>
  </si>
  <si>
    <t>03.1.04.75350</t>
  </si>
  <si>
    <t>03.1.05.73260</t>
  </si>
  <si>
    <t>Поддержка права граждан на участие в культурной жизни района и региона</t>
  </si>
  <si>
    <t>03.1.07.00000</t>
  </si>
  <si>
    <t>Проведение мероприятий в сфере культуры</t>
  </si>
  <si>
    <t>03.1.07.20180</t>
  </si>
  <si>
    <t>Региональный проект "Культурная среда"</t>
  </si>
  <si>
    <t>03.1.A1.00000</t>
  </si>
  <si>
    <t>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</si>
  <si>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03.1.A1.55197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</si>
  <si>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</si>
  <si>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</si>
  <si>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03.2.01.73260</t>
  </si>
  <si>
    <t>03.4.02.73260</t>
  </si>
  <si>
    <t>Реализация мероприятий по патриотическому воспитанию граждан  за счет средств областного бюджета</t>
  </si>
  <si>
    <t>03.5.01.74880</t>
  </si>
  <si>
    <t>04.1.01.73260</t>
  </si>
  <si>
    <t>Строительство и реконструкция объектов спорта</t>
  </si>
  <si>
    <t>04.1.02.00000</t>
  </si>
  <si>
    <t>Реализация мероприятий по строительству и реконструкции спортивных объектов за счет средств районного бюджета</t>
  </si>
  <si>
    <t>04.1.02.20460</t>
  </si>
  <si>
    <t>Реализация мероприятий по строительству объектов спорта</t>
  </si>
  <si>
    <t>04.1.02.L1110</t>
  </si>
  <si>
    <t>Развитие инфраструктуры сферы физической культуры и спорта</t>
  </si>
  <si>
    <t>04.1.03.00000</t>
  </si>
  <si>
    <t>Обустройство спортивных площадок</t>
  </si>
  <si>
    <t>04.1.03.20920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</si>
  <si>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</si>
  <si>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</si>
  <si>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</si>
  <si>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</si>
  <si>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</si>
  <si>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</si>
  <si>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</si>
  <si>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"Формирование современной городской среды на территории Борисоглебского муниципального района"</t>
  </si>
  <si>
    <t>09.0.00.00000</t>
  </si>
  <si>
    <t>Подпрограмма ""Наши дворы" на территории Борисоглебского муниципального района"</t>
  </si>
  <si>
    <t>09.1.00.00000</t>
  </si>
  <si>
    <t>Повышение уровня благоустройства дворовых территорий</t>
  </si>
  <si>
    <t>09.1.01.00000</t>
  </si>
  <si>
    <t>Осуществление переданных полномочий Борисоглебского сельского поселения по благоустройству дворовых территорий за счет средств бюджета сельского поселения</t>
  </si>
  <si>
    <t>09.1.01.85920</t>
  </si>
  <si>
    <t>Подпрограмма "Формирование современной городской среды на территории Борисоглебского муниципального района"</t>
  </si>
  <si>
    <t>09.2.00.00000</t>
  </si>
  <si>
    <t>Повышение уровня благоустройства общественных территорий</t>
  </si>
  <si>
    <t>09.2.01.00000</t>
  </si>
  <si>
    <t>Реализация мероприятий, предусмотренных нормативными правовыми актами органов государственной власти Ярославской области, за счет средств областного бюджета</t>
  </si>
  <si>
    <t>09.2.01.73260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</si>
  <si>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</si>
  <si>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</si>
  <si>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Информационно-консультационное обслуживание сельских товаропроизводителей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</si>
  <si>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</si>
  <si>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</si>
  <si>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</si>
  <si>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</si>
  <si>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</si>
  <si>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Исполнение судебных актов</t>
  </si>
  <si>
    <t>30.0.00.40120</t>
  </si>
  <si>
    <t>30.0.00.55490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</si>
  <si>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</si>
  <si>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</si>
  <si>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</si>
  <si>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30.0.00.85810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</si>
  <si>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</si>
  <si>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30.0.00.85820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</si>
  <si>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</si>
  <si>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30.0.00.85830</t>
  </si>
  <si>
    <t>Осуществление переданных полномочий Борисоглебского сельского поселения по муниципальному финансовому контролю за счет средств бюджета сельского поселения</t>
  </si>
  <si>
    <t>30.0.00.85840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</si>
  <si>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</si>
  <si>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30.0.00.86810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</si>
  <si>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</si>
  <si>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30.0.00.86820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</si>
  <si>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</si>
  <si>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30.0.00.86830</t>
  </si>
  <si>
    <t>Осуществление переданных полномочий Андреевского сельского поселения по муниципальному финансовому контролю за счет средств бюджета сельского поселения</t>
  </si>
  <si>
    <t>30.0.00.86840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</si>
  <si>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</si>
  <si>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30.0.00.87810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</si>
  <si>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</si>
  <si>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30.0.00.87820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</si>
  <si>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</si>
  <si>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30.0.00.87830</t>
  </si>
  <si>
    <t>Осуществление переданных полномочий Вощажниковского сельского поселения по муниципальному финансовому контролю за счет средств бюджета сельского поселения</t>
  </si>
  <si>
    <t>30.0.00.87840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</si>
  <si>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</si>
  <si>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30.0.00.88810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</si>
  <si>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</si>
  <si>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30.0.00.88820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</si>
  <si>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</si>
  <si>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30.0.00.88830</t>
  </si>
  <si>
    <t>Осуществление переданных полномочий Высоковского сельского поселения по муниципальному финансовому контролю за счет средств бюджета сельского поселения</t>
  </si>
  <si>
    <t>30.0.00.88840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</si>
  <si>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</si>
  <si>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</si>
  <si>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30.0.00.89810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</si>
  <si>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</si>
  <si>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30.0.00.89820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</si>
  <si>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</si>
  <si>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30.0.00.89830</t>
  </si>
  <si>
    <t>Осуществление переданных полномочий Инальцинского сельского поселения по муниципальному финансовому контролю за счет средств бюджета сельского поселения</t>
  </si>
  <si>
    <t>30.0.00.89840</t>
  </si>
  <si>
    <t>10.1.01.20300</t>
  </si>
  <si>
    <t>Разработка проектно-сметной документации</t>
  </si>
  <si>
    <t>10.1.01.20350</t>
  </si>
  <si>
    <t>Содержание и ремонт автомобильных дорог местного значения за счет средств районного бюджета</t>
  </si>
  <si>
    <t>10.1.01.74300</t>
  </si>
  <si>
    <t>Приведение в нормативное состояние грунтовых дорог местного значения за счет средств областного бюджета</t>
  </si>
  <si>
    <t>10.1.01.75620</t>
  </si>
  <si>
    <t>Капитальный ремонт и ремонт дорожных объектов муниципальной собственности за счет средств областного бюджета</t>
  </si>
  <si>
    <t>10.1.01.77350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</si>
  <si>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назначения, за счет средств областного бюджета</t>
  </si>
  <si>
    <t>12.1.01.20270</t>
  </si>
  <si>
    <t xml:space="preserve">Субсидии бюджетному учреждению Редакция газеты "Новое время" на выполнение муниципального задания и иные цели  </t>
  </si>
  <si>
    <t>30.0.00.85910</t>
  </si>
  <si>
    <t>Осуществление переданных полномочий Борисоглебского сельского поселения в части организации уличного освещения населенных пунктов за счет средств бюджета сельского поселения</t>
  </si>
  <si>
    <t>30.0.00.85920</t>
  </si>
  <si>
    <t>Осуществление части переданных полномочий Борисоглебского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</si>
  <si>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 xml:space="preserve">от         №  
</t>
  </si>
  <si>
    <t>01.1.05.74290</t>
  </si>
  <si>
    <t>Обеспечение работы спортивных площадок общеобразовательных организаций за счет средств областного бюджета</t>
  </si>
  <si>
    <t>01.1.05.76030</t>
  </si>
  <si>
    <t>Приведение в нормативное состояние территорий муниципальных образовательных организаций</t>
  </si>
  <si>
    <t>04.1.02.20300</t>
  </si>
  <si>
    <t>09.2.F2.00000</t>
  </si>
  <si>
    <t>09.2.F2.55550</t>
  </si>
  <si>
    <t>Мероприятия по формированию современной городской среды</t>
  </si>
  <si>
    <t>Реализация мероприятий по формированию современной городской среды</t>
  </si>
  <si>
    <t>09.3.00.00000</t>
  </si>
  <si>
    <t>09.3.01.00000</t>
  </si>
  <si>
    <t>09.3.01.85910</t>
  </si>
  <si>
    <t>09.3.01.86910</t>
  </si>
  <si>
    <t>09.3.01.87910</t>
  </si>
  <si>
    <t>09.3.01.88910</t>
  </si>
  <si>
    <t>09.3.01.89910</t>
  </si>
  <si>
    <t>Подпрограмма "Обеспечение функционирования объектов уличного освещения на территории Борисоглебского муниципального района"</t>
  </si>
  <si>
    <t>Освещение территорий населенных пунктов Борисоглебского муниципального района</t>
  </si>
  <si>
    <t>Осуществление переданных полномочий Андреевского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</si>
  <si>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Вощажниковского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</si>
  <si>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Высоковского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</si>
  <si>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Инальцинского сельского поселения в части организации уличного освещения населенных пунктов за счет средств бюджета сельского поселения</t>
  </si>
  <si>
    <t>09.3.02.00000</t>
  </si>
  <si>
    <t>09.3.02.85910</t>
  </si>
  <si>
    <t>09.3.02.86910</t>
  </si>
  <si>
    <t>09.3.02.87910</t>
  </si>
  <si>
    <t>09.3.02.88910</t>
  </si>
  <si>
    <t>09.3.02.89910</t>
  </si>
  <si>
    <t>Техническое обслуживание объектов уличного освещения</t>
  </si>
  <si>
    <t>09.3.03.00000</t>
  </si>
  <si>
    <t>Текущее содержание и ремонт сетей уличного освещения</t>
  </si>
  <si>
    <t>09.3.03.85910</t>
  </si>
  <si>
    <t>09.3.03.86910</t>
  </si>
  <si>
    <t>09.3.03.87910</t>
  </si>
  <si>
    <t>09.3.03.88910</t>
  </si>
  <si>
    <t>09.3.03.89910</t>
  </si>
  <si>
    <t>11.1.03.00000</t>
  </si>
  <si>
    <t>11.1.03.87850</t>
  </si>
  <si>
    <t>11.1.03.88850</t>
  </si>
  <si>
    <t>Сохранение и восстановление земельных ресурсов</t>
  </si>
  <si>
    <t>Осуществление переданных полномочий Вощажниковского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</si>
  <si>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Осуществление переданных полномочий Высоковского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</si>
  <si>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13.4.02.77650</t>
  </si>
  <si>
    <t>Материальное стимулирование деятельности народных дружинников в Ярославской области за счет средств областного бюджета</t>
  </si>
  <si>
    <t>18.0.00.00000</t>
  </si>
  <si>
    <t>18.1.00.00000</t>
  </si>
  <si>
    <t>18.1.02.00000</t>
  </si>
  <si>
    <t>18.1.02.21000</t>
  </si>
  <si>
    <t>18.1.02.71000</t>
  </si>
  <si>
    <t>18.1.02.71060</t>
  </si>
  <si>
    <t>18.1.02.74390</t>
  </si>
  <si>
    <t>18.1.02.75160</t>
  </si>
  <si>
    <t>18.1.03.00000</t>
  </si>
  <si>
    <t>18.1.03.21020</t>
  </si>
  <si>
    <t>18.1.03.21990</t>
  </si>
  <si>
    <t>18.1.03.71020</t>
  </si>
  <si>
    <t>18.1.03.71990</t>
  </si>
  <si>
    <t>Муниципальная программа "Отдых и оздоровление детей Борисоглебского муниципального района"</t>
  </si>
  <si>
    <t>Подрограмма "Отдых и оздоровление детей Борисоглебского муниципального района"</t>
  </si>
  <si>
    <t>Обеспечение отдыха и оздоровления детей</t>
  </si>
  <si>
    <t>Оплата стоимости набора продуктов питания в лагерях с дневной формой пребывания детей за счет средств районного бюджета</t>
  </si>
  <si>
    <t>Оплата стоимости набора продуктов питания в лагерях с дневной формой пребывания детей за счет средств областного бюджета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</si>
  <si>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</si>
  <si>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</si>
  <si>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Частичная оплата стоимости путевки в организации отдыха детей и их оздоровления   за счет средств областного бюджета</t>
  </si>
  <si>
    <t>Укрепление материально-технической базы оздоровительных учреждений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</si>
  <si>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</si>
  <si>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районного бюджета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</si>
  <si>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</si>
  <si>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</si>
  <si>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30.0.00.40130</t>
  </si>
  <si>
    <t>Исполнение принятых обязательств по переводу долга</t>
  </si>
  <si>
    <t>30.0.00.86910</t>
  </si>
  <si>
    <t>30.0.00.87130</t>
  </si>
  <si>
    <t>30.0.00.87140</t>
  </si>
  <si>
    <t>30.0.00.87150</t>
  </si>
  <si>
    <t>30.0.00.87910</t>
  </si>
  <si>
    <t>30.0.00.87920</t>
  </si>
  <si>
    <t>Осуществление части переданных полномочий Вощажниковского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</si>
  <si>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30.0.00.88910</t>
  </si>
  <si>
    <t>30.0.00.88920</t>
  </si>
  <si>
    <t>Осуществление части переданных полномочий Высоковского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</si>
  <si>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30.0.00.89910</t>
  </si>
  <si>
    <t>30.0.00.89920</t>
  </si>
  <si>
    <t>Осуществление части переданных полномочий Инальцинского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</si>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</sst>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2" fillId="0" borderId="0" xfId="0" applyFont="1" applyFill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2" fillId="3" borderId="1" xfId="1" applyNumberFormat="1" applyFont="1" applyFill="1" applyBorder="1" applyAlignment="1" applyProtection="1">
      <alignment horizontal="left" vertical="top" wrapText="1"/>
      <protection hidden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5"/>
  <sheetViews>
    <sheetView tabSelected="1" zoomScale="110" zoomScaleNormal="110" zoomScaleSheetLayoutView="100" workbookViewId="0">
      <selection activeCell="A8" sqref="A8:D8"/>
    </sheetView>
  </sheetViews>
  <sheetFormatPr defaultRowHeight="15" x14ac:dyDescent="0.25"/>
  <cols>
    <col min="1" max="1" width="55.85546875" style="2" customWidth="1"/>
    <col min="2" max="2" width="18.42578125" style="2" customWidth="1"/>
    <col min="3" max="3" width="11.28515625" style="2" customWidth="1"/>
    <col min="4" max="4" width="17.28515625" style="2" customWidth="1"/>
    <col min="5" max="5" width="9.140625" style="2"/>
    <col min="16" max="16" width="8.7109375" customWidth="1"/>
    <col min="245" max="245" width="54.28515625" customWidth="1"/>
    <col min="246" max="246" width="16.28515625" customWidth="1"/>
    <col min="247" max="247" width="9.85546875" customWidth="1"/>
    <col min="248" max="248" width="15.7109375" customWidth="1"/>
    <col min="249" max="249" width="18.140625" customWidth="1"/>
    <col min="250" max="250" width="15.85546875" customWidth="1"/>
    <col min="251" max="251" width="17.5703125" customWidth="1"/>
    <col min="501" max="501" width="54.28515625" customWidth="1"/>
    <col min="502" max="502" width="16.28515625" customWidth="1"/>
    <col min="503" max="503" width="9.85546875" customWidth="1"/>
    <col min="504" max="504" width="15.7109375" customWidth="1"/>
    <col min="505" max="505" width="18.140625" customWidth="1"/>
    <col min="506" max="506" width="15.85546875" customWidth="1"/>
    <col min="507" max="507" width="17.5703125" customWidth="1"/>
    <col min="757" max="757" width="54.28515625" customWidth="1"/>
    <col min="758" max="758" width="16.28515625" customWidth="1"/>
    <col min="759" max="759" width="9.85546875" customWidth="1"/>
    <col min="760" max="760" width="15.7109375" customWidth="1"/>
    <col min="761" max="761" width="18.140625" customWidth="1"/>
    <col min="762" max="762" width="15.85546875" customWidth="1"/>
    <col min="763" max="763" width="17.5703125" customWidth="1"/>
    <col min="1013" max="1013" width="54.28515625" customWidth="1"/>
    <col min="1014" max="1014" width="16.28515625" customWidth="1"/>
    <col min="1015" max="1015" width="9.85546875" customWidth="1"/>
    <col min="1016" max="1016" width="15.7109375" customWidth="1"/>
    <col min="1017" max="1017" width="18.140625" customWidth="1"/>
    <col min="1018" max="1018" width="15.85546875" customWidth="1"/>
    <col min="1019" max="1019" width="17.5703125" customWidth="1"/>
    <col min="1269" max="1269" width="54.28515625" customWidth="1"/>
    <col min="1270" max="1270" width="16.28515625" customWidth="1"/>
    <col min="1271" max="1271" width="9.85546875" customWidth="1"/>
    <col min="1272" max="1272" width="15.7109375" customWidth="1"/>
    <col min="1273" max="1273" width="18.140625" customWidth="1"/>
    <col min="1274" max="1274" width="15.85546875" customWidth="1"/>
    <col min="1275" max="1275" width="17.5703125" customWidth="1"/>
    <col min="1525" max="1525" width="54.28515625" customWidth="1"/>
    <col min="1526" max="1526" width="16.28515625" customWidth="1"/>
    <col min="1527" max="1527" width="9.85546875" customWidth="1"/>
    <col min="1528" max="1528" width="15.7109375" customWidth="1"/>
    <col min="1529" max="1529" width="18.140625" customWidth="1"/>
    <col min="1530" max="1530" width="15.85546875" customWidth="1"/>
    <col min="1531" max="1531" width="17.5703125" customWidth="1"/>
    <col min="1781" max="1781" width="54.28515625" customWidth="1"/>
    <col min="1782" max="1782" width="16.28515625" customWidth="1"/>
    <col min="1783" max="1783" width="9.85546875" customWidth="1"/>
    <col min="1784" max="1784" width="15.7109375" customWidth="1"/>
    <col min="1785" max="1785" width="18.140625" customWidth="1"/>
    <col min="1786" max="1786" width="15.85546875" customWidth="1"/>
    <col min="1787" max="1787" width="17.5703125" customWidth="1"/>
    <col min="2037" max="2037" width="54.28515625" customWidth="1"/>
    <col min="2038" max="2038" width="16.28515625" customWidth="1"/>
    <col min="2039" max="2039" width="9.85546875" customWidth="1"/>
    <col min="2040" max="2040" width="15.7109375" customWidth="1"/>
    <col min="2041" max="2041" width="18.140625" customWidth="1"/>
    <col min="2042" max="2042" width="15.85546875" customWidth="1"/>
    <col min="2043" max="2043" width="17.5703125" customWidth="1"/>
    <col min="2293" max="2293" width="54.28515625" customWidth="1"/>
    <col min="2294" max="2294" width="16.28515625" customWidth="1"/>
    <col min="2295" max="2295" width="9.85546875" customWidth="1"/>
    <col min="2296" max="2296" width="15.7109375" customWidth="1"/>
    <col min="2297" max="2297" width="18.140625" customWidth="1"/>
    <col min="2298" max="2298" width="15.85546875" customWidth="1"/>
    <col min="2299" max="2299" width="17.5703125" customWidth="1"/>
    <col min="2549" max="2549" width="54.28515625" customWidth="1"/>
    <col min="2550" max="2550" width="16.28515625" customWidth="1"/>
    <col min="2551" max="2551" width="9.85546875" customWidth="1"/>
    <col min="2552" max="2552" width="15.7109375" customWidth="1"/>
    <col min="2553" max="2553" width="18.140625" customWidth="1"/>
    <col min="2554" max="2554" width="15.85546875" customWidth="1"/>
    <col min="2555" max="2555" width="17.5703125" customWidth="1"/>
    <col min="2805" max="2805" width="54.28515625" customWidth="1"/>
    <col min="2806" max="2806" width="16.28515625" customWidth="1"/>
    <col min="2807" max="2807" width="9.85546875" customWidth="1"/>
    <col min="2808" max="2808" width="15.7109375" customWidth="1"/>
    <col min="2809" max="2809" width="18.140625" customWidth="1"/>
    <col min="2810" max="2810" width="15.85546875" customWidth="1"/>
    <col min="2811" max="2811" width="17.5703125" customWidth="1"/>
    <col min="3061" max="3061" width="54.28515625" customWidth="1"/>
    <col min="3062" max="3062" width="16.28515625" customWidth="1"/>
    <col min="3063" max="3063" width="9.85546875" customWidth="1"/>
    <col min="3064" max="3064" width="15.7109375" customWidth="1"/>
    <col min="3065" max="3065" width="18.140625" customWidth="1"/>
    <col min="3066" max="3066" width="15.85546875" customWidth="1"/>
    <col min="3067" max="3067" width="17.5703125" customWidth="1"/>
    <col min="3317" max="3317" width="54.28515625" customWidth="1"/>
    <col min="3318" max="3318" width="16.28515625" customWidth="1"/>
    <col min="3319" max="3319" width="9.85546875" customWidth="1"/>
    <col min="3320" max="3320" width="15.7109375" customWidth="1"/>
    <col min="3321" max="3321" width="18.140625" customWidth="1"/>
    <col min="3322" max="3322" width="15.85546875" customWidth="1"/>
    <col min="3323" max="3323" width="17.5703125" customWidth="1"/>
    <col min="3573" max="3573" width="54.28515625" customWidth="1"/>
    <col min="3574" max="3574" width="16.28515625" customWidth="1"/>
    <col min="3575" max="3575" width="9.85546875" customWidth="1"/>
    <col min="3576" max="3576" width="15.7109375" customWidth="1"/>
    <col min="3577" max="3577" width="18.140625" customWidth="1"/>
    <col min="3578" max="3578" width="15.85546875" customWidth="1"/>
    <col min="3579" max="3579" width="17.5703125" customWidth="1"/>
    <col min="3829" max="3829" width="54.28515625" customWidth="1"/>
    <col min="3830" max="3830" width="16.28515625" customWidth="1"/>
    <col min="3831" max="3831" width="9.85546875" customWidth="1"/>
    <col min="3832" max="3832" width="15.7109375" customWidth="1"/>
    <col min="3833" max="3833" width="18.140625" customWidth="1"/>
    <col min="3834" max="3834" width="15.85546875" customWidth="1"/>
    <col min="3835" max="3835" width="17.5703125" customWidth="1"/>
    <col min="4085" max="4085" width="54.28515625" customWidth="1"/>
    <col min="4086" max="4086" width="16.28515625" customWidth="1"/>
    <col min="4087" max="4087" width="9.85546875" customWidth="1"/>
    <col min="4088" max="4088" width="15.7109375" customWidth="1"/>
    <col min="4089" max="4089" width="18.140625" customWidth="1"/>
    <col min="4090" max="4090" width="15.85546875" customWidth="1"/>
    <col min="4091" max="4091" width="17.5703125" customWidth="1"/>
    <col min="4341" max="4341" width="54.28515625" customWidth="1"/>
    <col min="4342" max="4342" width="16.28515625" customWidth="1"/>
    <col min="4343" max="4343" width="9.85546875" customWidth="1"/>
    <col min="4344" max="4344" width="15.7109375" customWidth="1"/>
    <col min="4345" max="4345" width="18.140625" customWidth="1"/>
    <col min="4346" max="4346" width="15.85546875" customWidth="1"/>
    <col min="4347" max="4347" width="17.5703125" customWidth="1"/>
    <col min="4597" max="4597" width="54.28515625" customWidth="1"/>
    <col min="4598" max="4598" width="16.28515625" customWidth="1"/>
    <col min="4599" max="4599" width="9.85546875" customWidth="1"/>
    <col min="4600" max="4600" width="15.7109375" customWidth="1"/>
    <col min="4601" max="4601" width="18.140625" customWidth="1"/>
    <col min="4602" max="4602" width="15.85546875" customWidth="1"/>
    <col min="4603" max="4603" width="17.5703125" customWidth="1"/>
    <col min="4853" max="4853" width="54.28515625" customWidth="1"/>
    <col min="4854" max="4854" width="16.28515625" customWidth="1"/>
    <col min="4855" max="4855" width="9.85546875" customWidth="1"/>
    <col min="4856" max="4856" width="15.7109375" customWidth="1"/>
    <col min="4857" max="4857" width="18.140625" customWidth="1"/>
    <col min="4858" max="4858" width="15.85546875" customWidth="1"/>
    <col min="4859" max="4859" width="17.5703125" customWidth="1"/>
    <col min="5109" max="5109" width="54.28515625" customWidth="1"/>
    <col min="5110" max="5110" width="16.28515625" customWidth="1"/>
    <col min="5111" max="5111" width="9.85546875" customWidth="1"/>
    <col min="5112" max="5112" width="15.7109375" customWidth="1"/>
    <col min="5113" max="5113" width="18.140625" customWidth="1"/>
    <col min="5114" max="5114" width="15.85546875" customWidth="1"/>
    <col min="5115" max="5115" width="17.5703125" customWidth="1"/>
    <col min="5365" max="5365" width="54.28515625" customWidth="1"/>
    <col min="5366" max="5366" width="16.28515625" customWidth="1"/>
    <col min="5367" max="5367" width="9.85546875" customWidth="1"/>
    <col min="5368" max="5368" width="15.7109375" customWidth="1"/>
    <col min="5369" max="5369" width="18.140625" customWidth="1"/>
    <col min="5370" max="5370" width="15.85546875" customWidth="1"/>
    <col min="5371" max="5371" width="17.5703125" customWidth="1"/>
    <col min="5621" max="5621" width="54.28515625" customWidth="1"/>
    <col min="5622" max="5622" width="16.28515625" customWidth="1"/>
    <col min="5623" max="5623" width="9.85546875" customWidth="1"/>
    <col min="5624" max="5624" width="15.7109375" customWidth="1"/>
    <col min="5625" max="5625" width="18.140625" customWidth="1"/>
    <col min="5626" max="5626" width="15.85546875" customWidth="1"/>
    <col min="5627" max="5627" width="17.5703125" customWidth="1"/>
    <col min="5877" max="5877" width="54.28515625" customWidth="1"/>
    <col min="5878" max="5878" width="16.28515625" customWidth="1"/>
    <col min="5879" max="5879" width="9.85546875" customWidth="1"/>
    <col min="5880" max="5880" width="15.7109375" customWidth="1"/>
    <col min="5881" max="5881" width="18.140625" customWidth="1"/>
    <col min="5882" max="5882" width="15.85546875" customWidth="1"/>
    <col min="5883" max="5883" width="17.5703125" customWidth="1"/>
    <col min="6133" max="6133" width="54.28515625" customWidth="1"/>
    <col min="6134" max="6134" width="16.28515625" customWidth="1"/>
    <col min="6135" max="6135" width="9.85546875" customWidth="1"/>
    <col min="6136" max="6136" width="15.7109375" customWidth="1"/>
    <col min="6137" max="6137" width="18.140625" customWidth="1"/>
    <col min="6138" max="6138" width="15.85546875" customWidth="1"/>
    <col min="6139" max="6139" width="17.5703125" customWidth="1"/>
    <col min="6389" max="6389" width="54.28515625" customWidth="1"/>
    <col min="6390" max="6390" width="16.28515625" customWidth="1"/>
    <col min="6391" max="6391" width="9.85546875" customWidth="1"/>
    <col min="6392" max="6392" width="15.7109375" customWidth="1"/>
    <col min="6393" max="6393" width="18.140625" customWidth="1"/>
    <col min="6394" max="6394" width="15.85546875" customWidth="1"/>
    <col min="6395" max="6395" width="17.5703125" customWidth="1"/>
    <col min="6645" max="6645" width="54.28515625" customWidth="1"/>
    <col min="6646" max="6646" width="16.28515625" customWidth="1"/>
    <col min="6647" max="6647" width="9.85546875" customWidth="1"/>
    <col min="6648" max="6648" width="15.7109375" customWidth="1"/>
    <col min="6649" max="6649" width="18.140625" customWidth="1"/>
    <col min="6650" max="6650" width="15.85546875" customWidth="1"/>
    <col min="6651" max="6651" width="17.5703125" customWidth="1"/>
    <col min="6901" max="6901" width="54.28515625" customWidth="1"/>
    <col min="6902" max="6902" width="16.28515625" customWidth="1"/>
    <col min="6903" max="6903" width="9.85546875" customWidth="1"/>
    <col min="6904" max="6904" width="15.7109375" customWidth="1"/>
    <col min="6905" max="6905" width="18.140625" customWidth="1"/>
    <col min="6906" max="6906" width="15.85546875" customWidth="1"/>
    <col min="6907" max="6907" width="17.5703125" customWidth="1"/>
    <col min="7157" max="7157" width="54.28515625" customWidth="1"/>
    <col min="7158" max="7158" width="16.28515625" customWidth="1"/>
    <col min="7159" max="7159" width="9.85546875" customWidth="1"/>
    <col min="7160" max="7160" width="15.7109375" customWidth="1"/>
    <col min="7161" max="7161" width="18.140625" customWidth="1"/>
    <col min="7162" max="7162" width="15.85546875" customWidth="1"/>
    <col min="7163" max="7163" width="17.5703125" customWidth="1"/>
    <col min="7413" max="7413" width="54.28515625" customWidth="1"/>
    <col min="7414" max="7414" width="16.28515625" customWidth="1"/>
    <col min="7415" max="7415" width="9.85546875" customWidth="1"/>
    <col min="7416" max="7416" width="15.7109375" customWidth="1"/>
    <col min="7417" max="7417" width="18.140625" customWidth="1"/>
    <col min="7418" max="7418" width="15.85546875" customWidth="1"/>
    <col min="7419" max="7419" width="17.5703125" customWidth="1"/>
    <col min="7669" max="7669" width="54.28515625" customWidth="1"/>
    <col min="7670" max="7670" width="16.28515625" customWidth="1"/>
    <col min="7671" max="7671" width="9.85546875" customWidth="1"/>
    <col min="7672" max="7672" width="15.7109375" customWidth="1"/>
    <col min="7673" max="7673" width="18.140625" customWidth="1"/>
    <col min="7674" max="7674" width="15.85546875" customWidth="1"/>
    <col min="7675" max="7675" width="17.5703125" customWidth="1"/>
    <col min="7925" max="7925" width="54.28515625" customWidth="1"/>
    <col min="7926" max="7926" width="16.28515625" customWidth="1"/>
    <col min="7927" max="7927" width="9.85546875" customWidth="1"/>
    <col min="7928" max="7928" width="15.7109375" customWidth="1"/>
    <col min="7929" max="7929" width="18.140625" customWidth="1"/>
    <col min="7930" max="7930" width="15.85546875" customWidth="1"/>
    <col min="7931" max="7931" width="17.5703125" customWidth="1"/>
    <col min="8181" max="8181" width="54.28515625" customWidth="1"/>
    <col min="8182" max="8182" width="16.28515625" customWidth="1"/>
    <col min="8183" max="8183" width="9.85546875" customWidth="1"/>
    <col min="8184" max="8184" width="15.7109375" customWidth="1"/>
    <col min="8185" max="8185" width="18.140625" customWidth="1"/>
    <col min="8186" max="8186" width="15.85546875" customWidth="1"/>
    <col min="8187" max="8187" width="17.5703125" customWidth="1"/>
    <col min="8437" max="8437" width="54.28515625" customWidth="1"/>
    <col min="8438" max="8438" width="16.28515625" customWidth="1"/>
    <col min="8439" max="8439" width="9.85546875" customWidth="1"/>
    <col min="8440" max="8440" width="15.7109375" customWidth="1"/>
    <col min="8441" max="8441" width="18.140625" customWidth="1"/>
    <col min="8442" max="8442" width="15.85546875" customWidth="1"/>
    <col min="8443" max="8443" width="17.5703125" customWidth="1"/>
    <col min="8693" max="8693" width="54.28515625" customWidth="1"/>
    <col min="8694" max="8694" width="16.28515625" customWidth="1"/>
    <col min="8695" max="8695" width="9.85546875" customWidth="1"/>
    <col min="8696" max="8696" width="15.7109375" customWidth="1"/>
    <col min="8697" max="8697" width="18.140625" customWidth="1"/>
    <col min="8698" max="8698" width="15.85546875" customWidth="1"/>
    <col min="8699" max="8699" width="17.5703125" customWidth="1"/>
    <col min="8949" max="8949" width="54.28515625" customWidth="1"/>
    <col min="8950" max="8950" width="16.28515625" customWidth="1"/>
    <col min="8951" max="8951" width="9.85546875" customWidth="1"/>
    <col min="8952" max="8952" width="15.7109375" customWidth="1"/>
    <col min="8953" max="8953" width="18.140625" customWidth="1"/>
    <col min="8954" max="8954" width="15.85546875" customWidth="1"/>
    <col min="8955" max="8955" width="17.5703125" customWidth="1"/>
    <col min="9205" max="9205" width="54.28515625" customWidth="1"/>
    <col min="9206" max="9206" width="16.28515625" customWidth="1"/>
    <col min="9207" max="9207" width="9.85546875" customWidth="1"/>
    <col min="9208" max="9208" width="15.7109375" customWidth="1"/>
    <col min="9209" max="9209" width="18.140625" customWidth="1"/>
    <col min="9210" max="9210" width="15.85546875" customWidth="1"/>
    <col min="9211" max="9211" width="17.5703125" customWidth="1"/>
    <col min="9461" max="9461" width="54.28515625" customWidth="1"/>
    <col min="9462" max="9462" width="16.28515625" customWidth="1"/>
    <col min="9463" max="9463" width="9.85546875" customWidth="1"/>
    <col min="9464" max="9464" width="15.7109375" customWidth="1"/>
    <col min="9465" max="9465" width="18.140625" customWidth="1"/>
    <col min="9466" max="9466" width="15.85546875" customWidth="1"/>
    <col min="9467" max="9467" width="17.5703125" customWidth="1"/>
    <col min="9717" max="9717" width="54.28515625" customWidth="1"/>
    <col min="9718" max="9718" width="16.28515625" customWidth="1"/>
    <col min="9719" max="9719" width="9.85546875" customWidth="1"/>
    <col min="9720" max="9720" width="15.7109375" customWidth="1"/>
    <col min="9721" max="9721" width="18.140625" customWidth="1"/>
    <col min="9722" max="9722" width="15.85546875" customWidth="1"/>
    <col min="9723" max="9723" width="17.5703125" customWidth="1"/>
    <col min="9973" max="9973" width="54.28515625" customWidth="1"/>
    <col min="9974" max="9974" width="16.28515625" customWidth="1"/>
    <col min="9975" max="9975" width="9.85546875" customWidth="1"/>
    <col min="9976" max="9976" width="15.7109375" customWidth="1"/>
    <col min="9977" max="9977" width="18.140625" customWidth="1"/>
    <col min="9978" max="9978" width="15.85546875" customWidth="1"/>
    <col min="9979" max="9979" width="17.5703125" customWidth="1"/>
    <col min="10229" max="10229" width="54.28515625" customWidth="1"/>
    <col min="10230" max="10230" width="16.28515625" customWidth="1"/>
    <col min="10231" max="10231" width="9.85546875" customWidth="1"/>
    <col min="10232" max="10232" width="15.7109375" customWidth="1"/>
    <col min="10233" max="10233" width="18.140625" customWidth="1"/>
    <col min="10234" max="10234" width="15.85546875" customWidth="1"/>
    <col min="10235" max="10235" width="17.5703125" customWidth="1"/>
    <col min="10485" max="10485" width="54.28515625" customWidth="1"/>
    <col min="10486" max="10486" width="16.28515625" customWidth="1"/>
    <col min="10487" max="10487" width="9.85546875" customWidth="1"/>
    <col min="10488" max="10488" width="15.7109375" customWidth="1"/>
    <col min="10489" max="10489" width="18.140625" customWidth="1"/>
    <col min="10490" max="10490" width="15.85546875" customWidth="1"/>
    <col min="10491" max="10491" width="17.5703125" customWidth="1"/>
    <col min="10741" max="10741" width="54.28515625" customWidth="1"/>
    <col min="10742" max="10742" width="16.28515625" customWidth="1"/>
    <col min="10743" max="10743" width="9.85546875" customWidth="1"/>
    <col min="10744" max="10744" width="15.7109375" customWidth="1"/>
    <col min="10745" max="10745" width="18.140625" customWidth="1"/>
    <col min="10746" max="10746" width="15.85546875" customWidth="1"/>
    <col min="10747" max="10747" width="17.5703125" customWidth="1"/>
    <col min="10997" max="10997" width="54.28515625" customWidth="1"/>
    <col min="10998" max="10998" width="16.28515625" customWidth="1"/>
    <col min="10999" max="10999" width="9.85546875" customWidth="1"/>
    <col min="11000" max="11000" width="15.7109375" customWidth="1"/>
    <col min="11001" max="11001" width="18.140625" customWidth="1"/>
    <col min="11002" max="11002" width="15.85546875" customWidth="1"/>
    <col min="11003" max="11003" width="17.5703125" customWidth="1"/>
    <col min="11253" max="11253" width="54.28515625" customWidth="1"/>
    <col min="11254" max="11254" width="16.28515625" customWidth="1"/>
    <col min="11255" max="11255" width="9.85546875" customWidth="1"/>
    <col min="11256" max="11256" width="15.7109375" customWidth="1"/>
    <col min="11257" max="11257" width="18.140625" customWidth="1"/>
    <col min="11258" max="11258" width="15.85546875" customWidth="1"/>
    <col min="11259" max="11259" width="17.5703125" customWidth="1"/>
    <col min="11509" max="11509" width="54.28515625" customWidth="1"/>
    <col min="11510" max="11510" width="16.28515625" customWidth="1"/>
    <col min="11511" max="11511" width="9.85546875" customWidth="1"/>
    <col min="11512" max="11512" width="15.7109375" customWidth="1"/>
    <col min="11513" max="11513" width="18.140625" customWidth="1"/>
    <col min="11514" max="11514" width="15.85546875" customWidth="1"/>
    <col min="11515" max="11515" width="17.5703125" customWidth="1"/>
    <col min="11765" max="11765" width="54.28515625" customWidth="1"/>
    <col min="11766" max="11766" width="16.28515625" customWidth="1"/>
    <col min="11767" max="11767" width="9.85546875" customWidth="1"/>
    <col min="11768" max="11768" width="15.7109375" customWidth="1"/>
    <col min="11769" max="11769" width="18.140625" customWidth="1"/>
    <col min="11770" max="11770" width="15.85546875" customWidth="1"/>
    <col min="11771" max="11771" width="17.5703125" customWidth="1"/>
    <col min="12021" max="12021" width="54.28515625" customWidth="1"/>
    <col min="12022" max="12022" width="16.28515625" customWidth="1"/>
    <col min="12023" max="12023" width="9.85546875" customWidth="1"/>
    <col min="12024" max="12024" width="15.7109375" customWidth="1"/>
    <col min="12025" max="12025" width="18.140625" customWidth="1"/>
    <col min="12026" max="12026" width="15.85546875" customWidth="1"/>
    <col min="12027" max="12027" width="17.5703125" customWidth="1"/>
    <col min="12277" max="12277" width="54.28515625" customWidth="1"/>
    <col min="12278" max="12278" width="16.28515625" customWidth="1"/>
    <col min="12279" max="12279" width="9.85546875" customWidth="1"/>
    <col min="12280" max="12280" width="15.7109375" customWidth="1"/>
    <col min="12281" max="12281" width="18.140625" customWidth="1"/>
    <col min="12282" max="12282" width="15.85546875" customWidth="1"/>
    <col min="12283" max="12283" width="17.5703125" customWidth="1"/>
    <col min="12533" max="12533" width="54.28515625" customWidth="1"/>
    <col min="12534" max="12534" width="16.28515625" customWidth="1"/>
    <col min="12535" max="12535" width="9.85546875" customWidth="1"/>
    <col min="12536" max="12536" width="15.7109375" customWidth="1"/>
    <col min="12537" max="12537" width="18.140625" customWidth="1"/>
    <col min="12538" max="12538" width="15.85546875" customWidth="1"/>
    <col min="12539" max="12539" width="17.5703125" customWidth="1"/>
    <col min="12789" max="12789" width="54.28515625" customWidth="1"/>
    <col min="12790" max="12790" width="16.28515625" customWidth="1"/>
    <col min="12791" max="12791" width="9.85546875" customWidth="1"/>
    <col min="12792" max="12792" width="15.7109375" customWidth="1"/>
    <col min="12793" max="12793" width="18.140625" customWidth="1"/>
    <col min="12794" max="12794" width="15.85546875" customWidth="1"/>
    <col min="12795" max="12795" width="17.5703125" customWidth="1"/>
    <col min="13045" max="13045" width="54.28515625" customWidth="1"/>
    <col min="13046" max="13046" width="16.28515625" customWidth="1"/>
    <col min="13047" max="13047" width="9.85546875" customWidth="1"/>
    <col min="13048" max="13048" width="15.7109375" customWidth="1"/>
    <col min="13049" max="13049" width="18.140625" customWidth="1"/>
    <col min="13050" max="13050" width="15.85546875" customWidth="1"/>
    <col min="13051" max="13051" width="17.5703125" customWidth="1"/>
    <col min="13301" max="13301" width="54.28515625" customWidth="1"/>
    <col min="13302" max="13302" width="16.28515625" customWidth="1"/>
    <col min="13303" max="13303" width="9.85546875" customWidth="1"/>
    <col min="13304" max="13304" width="15.7109375" customWidth="1"/>
    <col min="13305" max="13305" width="18.140625" customWidth="1"/>
    <col min="13306" max="13306" width="15.85546875" customWidth="1"/>
    <col min="13307" max="13307" width="17.5703125" customWidth="1"/>
    <col min="13557" max="13557" width="54.28515625" customWidth="1"/>
    <col min="13558" max="13558" width="16.28515625" customWidth="1"/>
    <col min="13559" max="13559" width="9.85546875" customWidth="1"/>
    <col min="13560" max="13560" width="15.7109375" customWidth="1"/>
    <col min="13561" max="13561" width="18.140625" customWidth="1"/>
    <col min="13562" max="13562" width="15.85546875" customWidth="1"/>
    <col min="13563" max="13563" width="17.5703125" customWidth="1"/>
    <col min="13813" max="13813" width="54.28515625" customWidth="1"/>
    <col min="13814" max="13814" width="16.28515625" customWidth="1"/>
    <col min="13815" max="13815" width="9.85546875" customWidth="1"/>
    <col min="13816" max="13816" width="15.7109375" customWidth="1"/>
    <col min="13817" max="13817" width="18.140625" customWidth="1"/>
    <col min="13818" max="13818" width="15.85546875" customWidth="1"/>
    <col min="13819" max="13819" width="17.5703125" customWidth="1"/>
    <col min="14069" max="14069" width="54.28515625" customWidth="1"/>
    <col min="14070" max="14070" width="16.28515625" customWidth="1"/>
    <col min="14071" max="14071" width="9.85546875" customWidth="1"/>
    <col min="14072" max="14072" width="15.7109375" customWidth="1"/>
    <col min="14073" max="14073" width="18.140625" customWidth="1"/>
    <col min="14074" max="14074" width="15.85546875" customWidth="1"/>
    <col min="14075" max="14075" width="17.5703125" customWidth="1"/>
    <col min="14325" max="14325" width="54.28515625" customWidth="1"/>
    <col min="14326" max="14326" width="16.28515625" customWidth="1"/>
    <col min="14327" max="14327" width="9.85546875" customWidth="1"/>
    <col min="14328" max="14328" width="15.7109375" customWidth="1"/>
    <col min="14329" max="14329" width="18.140625" customWidth="1"/>
    <col min="14330" max="14330" width="15.85546875" customWidth="1"/>
    <col min="14331" max="14331" width="17.5703125" customWidth="1"/>
    <col min="14581" max="14581" width="54.28515625" customWidth="1"/>
    <col min="14582" max="14582" width="16.28515625" customWidth="1"/>
    <col min="14583" max="14583" width="9.85546875" customWidth="1"/>
    <col min="14584" max="14584" width="15.7109375" customWidth="1"/>
    <col min="14585" max="14585" width="18.140625" customWidth="1"/>
    <col min="14586" max="14586" width="15.85546875" customWidth="1"/>
    <col min="14587" max="14587" width="17.5703125" customWidth="1"/>
    <col min="14837" max="14837" width="54.28515625" customWidth="1"/>
    <col min="14838" max="14838" width="16.28515625" customWidth="1"/>
    <col min="14839" max="14839" width="9.85546875" customWidth="1"/>
    <col min="14840" max="14840" width="15.7109375" customWidth="1"/>
    <col min="14841" max="14841" width="18.140625" customWidth="1"/>
    <col min="14842" max="14842" width="15.85546875" customWidth="1"/>
    <col min="14843" max="14843" width="17.5703125" customWidth="1"/>
    <col min="15093" max="15093" width="54.28515625" customWidth="1"/>
    <col min="15094" max="15094" width="16.28515625" customWidth="1"/>
    <col min="15095" max="15095" width="9.85546875" customWidth="1"/>
    <col min="15096" max="15096" width="15.7109375" customWidth="1"/>
    <col min="15097" max="15097" width="18.140625" customWidth="1"/>
    <col min="15098" max="15098" width="15.85546875" customWidth="1"/>
    <col min="15099" max="15099" width="17.5703125" customWidth="1"/>
    <col min="15349" max="15349" width="54.28515625" customWidth="1"/>
    <col min="15350" max="15350" width="16.28515625" customWidth="1"/>
    <col min="15351" max="15351" width="9.85546875" customWidth="1"/>
    <col min="15352" max="15352" width="15.7109375" customWidth="1"/>
    <col min="15353" max="15353" width="18.140625" customWidth="1"/>
    <col min="15354" max="15354" width="15.85546875" customWidth="1"/>
    <col min="15355" max="15355" width="17.5703125" customWidth="1"/>
    <col min="15605" max="15605" width="54.28515625" customWidth="1"/>
    <col min="15606" max="15606" width="16.28515625" customWidth="1"/>
    <col min="15607" max="15607" width="9.85546875" customWidth="1"/>
    <col min="15608" max="15608" width="15.7109375" customWidth="1"/>
    <col min="15609" max="15609" width="18.140625" customWidth="1"/>
    <col min="15610" max="15610" width="15.85546875" customWidth="1"/>
    <col min="15611" max="15611" width="17.5703125" customWidth="1"/>
    <col min="15861" max="15861" width="54.28515625" customWidth="1"/>
    <col min="15862" max="15862" width="16.28515625" customWidth="1"/>
    <col min="15863" max="15863" width="9.85546875" customWidth="1"/>
    <col min="15864" max="15864" width="15.7109375" customWidth="1"/>
    <col min="15865" max="15865" width="18.140625" customWidth="1"/>
    <col min="15866" max="15866" width="15.85546875" customWidth="1"/>
    <col min="15867" max="15867" width="17.5703125" customWidth="1"/>
    <col min="16117" max="16117" width="54.28515625" customWidth="1"/>
    <col min="16118" max="16118" width="16.28515625" customWidth="1"/>
    <col min="16119" max="16119" width="9.85546875" customWidth="1"/>
    <col min="16120" max="16120" width="15.7109375" customWidth="1"/>
    <col min="16121" max="16121" width="18.140625" customWidth="1"/>
    <col min="16122" max="16122" width="15.85546875" customWidth="1"/>
    <col min="16123" max="16123" width="17.5703125" customWidth="1"/>
  </cols>
  <sheetData>
    <row r="1" spans="1:4" ht="15.75" x14ac:dyDescent="0.25">
      <c r="A1" s="93" t="s">
        <v>561</v>
      </c>
      <c r="B1" s="93"/>
      <c r="C1" s="93"/>
      <c r="D1" s="93"/>
    </row>
    <row r="2" spans="1:4" ht="15.75" x14ac:dyDescent="0.25">
      <c r="A2" s="93" t="s">
        <v>0</v>
      </c>
      <c r="B2" s="93"/>
      <c r="C2" s="93"/>
      <c r="D2" s="93"/>
    </row>
    <row r="3" spans="1:4" ht="15.75" x14ac:dyDescent="0.25">
      <c r="A3" s="93" t="s">
        <v>1</v>
      </c>
      <c r="B3" s="93"/>
      <c r="C3" s="93"/>
      <c r="D3" s="93"/>
    </row>
    <row r="4" spans="1:4" ht="15.75" x14ac:dyDescent="0.25">
      <c r="A4" s="93" t="s">
        <v>2</v>
      </c>
      <c r="B4" s="93"/>
      <c r="C4" s="93"/>
      <c r="D4" s="93"/>
    </row>
    <row r="5" spans="1:4" ht="15.75" x14ac:dyDescent="0.25">
      <c r="A5" s="94" t="s">
        <v>731</v>
      </c>
      <c r="B5" s="93"/>
      <c r="C5" s="93"/>
      <c r="D5" s="93"/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ht="99.75" customHeight="1" x14ac:dyDescent="0.25">
      <c r="A8" s="92" t="s">
        <v>817</v>
      </c>
      <c r="B8" s="92"/>
      <c r="C8" s="92"/>
      <c r="D8" s="92"/>
    </row>
    <row r="9" spans="1:4" ht="57.6" customHeight="1" x14ac:dyDescent="0.25">
      <c r="A9" s="4" t="s">
        <v>3</v>
      </c>
      <c r="B9" s="5" t="s">
        <v>4</v>
      </c>
      <c r="C9" s="5" t="s">
        <v>5</v>
      </c>
      <c r="D9" s="6" t="s">
        <v>516</v>
      </c>
    </row>
    <row r="10" spans="1:4" ht="47.25" x14ac:dyDescent="0.25">
      <c r="A10" s="7" t="s">
        <v>6</v>
      </c>
      <c r="B10" s="8" t="s">
        <v>7</v>
      </c>
      <c r="C10" s="9"/>
      <c r="D10" s="10">
        <f>SUM(D11)</f>
        <v>218194228.19</v>
      </c>
    </row>
    <row r="11" spans="1:4" ht="47.25" x14ac:dyDescent="0.25">
      <c r="A11" s="11" t="s">
        <v>8</v>
      </c>
      <c r="B11" s="12" t="s">
        <v>9</v>
      </c>
      <c r="C11" s="13"/>
      <c r="D11" s="14">
        <f>SUM(D12+D43+D53+D59+D62+D85+D89+D92+D95)</f>
        <v>218194228.19</v>
      </c>
    </row>
    <row r="12" spans="1:4" ht="78.75" x14ac:dyDescent="0.25">
      <c r="A12" s="15" t="s">
        <v>10</v>
      </c>
      <c r="B12" s="16" t="s">
        <v>11</v>
      </c>
      <c r="C12" s="17"/>
      <c r="D12" s="18">
        <f>SUM(D13+D15+D17+D19+D21+D23+D25+D27+D29+D31+D33+D35+D37+D39+D41)</f>
        <v>207642948.05000001</v>
      </c>
    </row>
    <row r="13" spans="1:4" ht="47.25" x14ac:dyDescent="0.25">
      <c r="A13" s="19" t="s">
        <v>12</v>
      </c>
      <c r="B13" s="20" t="s">
        <v>13</v>
      </c>
      <c r="C13" s="13"/>
      <c r="D13" s="21">
        <f>D14</f>
        <v>10097700</v>
      </c>
    </row>
    <row r="14" spans="1:4" ht="47.25" x14ac:dyDescent="0.25">
      <c r="A14" s="22" t="s">
        <v>14</v>
      </c>
      <c r="B14" s="23"/>
      <c r="C14" s="24">
        <v>600</v>
      </c>
      <c r="D14" s="25">
        <v>10097700</v>
      </c>
    </row>
    <row r="15" spans="1:4" ht="47.25" x14ac:dyDescent="0.25">
      <c r="A15" s="19" t="s">
        <v>15</v>
      </c>
      <c r="B15" s="20" t="s">
        <v>16</v>
      </c>
      <c r="C15" s="13"/>
      <c r="D15" s="21">
        <f>D16</f>
        <v>36203719</v>
      </c>
    </row>
    <row r="16" spans="1:4" ht="47.25" x14ac:dyDescent="0.25">
      <c r="A16" s="22" t="s">
        <v>14</v>
      </c>
      <c r="B16" s="23"/>
      <c r="C16" s="24">
        <v>600</v>
      </c>
      <c r="D16" s="26">
        <v>36203719</v>
      </c>
    </row>
    <row r="17" spans="1:4" ht="47.25" x14ac:dyDescent="0.25">
      <c r="A17" s="19" t="s">
        <v>17</v>
      </c>
      <c r="B17" s="20" t="s">
        <v>18</v>
      </c>
      <c r="C17" s="13"/>
      <c r="D17" s="21">
        <f>SUM(D18)</f>
        <v>3863127.2</v>
      </c>
    </row>
    <row r="18" spans="1:4" ht="47.25" x14ac:dyDescent="0.25">
      <c r="A18" s="22" t="s">
        <v>14</v>
      </c>
      <c r="B18" s="23"/>
      <c r="C18" s="24">
        <v>600</v>
      </c>
      <c r="D18" s="26">
        <v>3863127.2</v>
      </c>
    </row>
    <row r="19" spans="1:4" ht="31.5" x14ac:dyDescent="0.25">
      <c r="A19" s="19" t="s">
        <v>19</v>
      </c>
      <c r="B19" s="20" t="s">
        <v>20</v>
      </c>
      <c r="C19" s="13"/>
      <c r="D19" s="21">
        <f>D20</f>
        <v>5845450</v>
      </c>
    </row>
    <row r="20" spans="1:4" ht="47.25" x14ac:dyDescent="0.25">
      <c r="A20" s="22" t="s">
        <v>14</v>
      </c>
      <c r="B20" s="23"/>
      <c r="C20" s="24">
        <v>600</v>
      </c>
      <c r="D20" s="26">
        <v>5845450</v>
      </c>
    </row>
    <row r="21" spans="1:4" ht="63" x14ac:dyDescent="0.25">
      <c r="A21" s="19" t="s">
        <v>21</v>
      </c>
      <c r="B21" s="20" t="s">
        <v>22</v>
      </c>
      <c r="C21" s="13"/>
      <c r="D21" s="21">
        <f>D22</f>
        <v>7269769.4199999999</v>
      </c>
    </row>
    <row r="22" spans="1:4" ht="47.25" x14ac:dyDescent="0.25">
      <c r="A22" s="22" t="s">
        <v>14</v>
      </c>
      <c r="B22" s="23"/>
      <c r="C22" s="24">
        <v>600</v>
      </c>
      <c r="D22" s="26">
        <v>7269769.4199999999</v>
      </c>
    </row>
    <row r="23" spans="1:4" ht="47.25" x14ac:dyDescent="0.25">
      <c r="A23" s="27" t="s">
        <v>577</v>
      </c>
      <c r="B23" s="28" t="s">
        <v>578</v>
      </c>
      <c r="C23" s="24"/>
      <c r="D23" s="26">
        <f>D24</f>
        <v>0</v>
      </c>
    </row>
    <row r="24" spans="1:4" ht="47.25" x14ac:dyDescent="0.25">
      <c r="A24" s="22" t="s">
        <v>14</v>
      </c>
      <c r="B24" s="23"/>
      <c r="C24" s="24">
        <v>600</v>
      </c>
      <c r="D24" s="26">
        <v>0</v>
      </c>
    </row>
    <row r="25" spans="1:4" ht="47.25" x14ac:dyDescent="0.25">
      <c r="A25" s="13" t="s">
        <v>579</v>
      </c>
      <c r="B25" s="20" t="s">
        <v>580</v>
      </c>
      <c r="C25" s="13"/>
      <c r="D25" s="21">
        <f>D26</f>
        <v>0</v>
      </c>
    </row>
    <row r="26" spans="1:4" ht="47.25" x14ac:dyDescent="0.25">
      <c r="A26" s="22" t="s">
        <v>14</v>
      </c>
      <c r="B26" s="23"/>
      <c r="C26" s="24">
        <v>600</v>
      </c>
      <c r="D26" s="26">
        <v>0</v>
      </c>
    </row>
    <row r="27" spans="1:4" ht="31.5" x14ac:dyDescent="0.25">
      <c r="A27" s="13" t="s">
        <v>23</v>
      </c>
      <c r="B27" s="20" t="s">
        <v>24</v>
      </c>
      <c r="C27" s="13"/>
      <c r="D27" s="21">
        <f>SUM(D28)</f>
        <v>2806745.43</v>
      </c>
    </row>
    <row r="28" spans="1:4" ht="47.25" x14ac:dyDescent="0.25">
      <c r="A28" s="22" t="s">
        <v>14</v>
      </c>
      <c r="B28" s="29"/>
      <c r="C28" s="24">
        <v>600</v>
      </c>
      <c r="D28" s="26">
        <v>2806745.43</v>
      </c>
    </row>
    <row r="29" spans="1:4" ht="78.75" x14ac:dyDescent="0.25">
      <c r="A29" s="13" t="s">
        <v>581</v>
      </c>
      <c r="B29" s="20" t="s">
        <v>582</v>
      </c>
      <c r="C29" s="13"/>
      <c r="D29" s="21">
        <f>D30</f>
        <v>0</v>
      </c>
    </row>
    <row r="30" spans="1:4" ht="47.25" x14ac:dyDescent="0.25">
      <c r="A30" s="22" t="s">
        <v>14</v>
      </c>
      <c r="B30" s="29"/>
      <c r="C30" s="24">
        <v>600</v>
      </c>
      <c r="D30" s="26">
        <v>0</v>
      </c>
    </row>
    <row r="31" spans="1:4" ht="31.5" x14ac:dyDescent="0.25">
      <c r="A31" s="27" t="s">
        <v>563</v>
      </c>
      <c r="B31" s="30" t="s">
        <v>562</v>
      </c>
      <c r="C31" s="24"/>
      <c r="D31" s="26">
        <f>SUM(D32)</f>
        <v>132324465</v>
      </c>
    </row>
    <row r="32" spans="1:4" ht="47.25" x14ac:dyDescent="0.25">
      <c r="A32" s="22" t="s">
        <v>14</v>
      </c>
      <c r="B32" s="29"/>
      <c r="C32" s="24">
        <v>600</v>
      </c>
      <c r="D32" s="26">
        <v>132324465</v>
      </c>
    </row>
    <row r="33" spans="1:4" ht="47.25" x14ac:dyDescent="0.25">
      <c r="A33" s="27" t="s">
        <v>583</v>
      </c>
      <c r="B33" s="30" t="s">
        <v>564</v>
      </c>
      <c r="C33" s="24"/>
      <c r="D33" s="26">
        <f>SUM(D34)</f>
        <v>0</v>
      </c>
    </row>
    <row r="34" spans="1:4" ht="47.25" x14ac:dyDescent="0.25">
      <c r="A34" s="22" t="s">
        <v>14</v>
      </c>
      <c r="B34" s="29"/>
      <c r="C34" s="24">
        <v>600</v>
      </c>
      <c r="D34" s="26">
        <v>0</v>
      </c>
    </row>
    <row r="35" spans="1:4" ht="47.25" x14ac:dyDescent="0.25">
      <c r="A35" s="13" t="s">
        <v>584</v>
      </c>
      <c r="B35" s="20" t="s">
        <v>585</v>
      </c>
      <c r="C35" s="13"/>
      <c r="D35" s="21">
        <f>D36</f>
        <v>0</v>
      </c>
    </row>
    <row r="36" spans="1:4" ht="47.25" x14ac:dyDescent="0.25">
      <c r="A36" s="31" t="s">
        <v>14</v>
      </c>
      <c r="B36" s="29"/>
      <c r="C36" s="24">
        <v>600</v>
      </c>
      <c r="D36" s="26">
        <v>0</v>
      </c>
    </row>
    <row r="37" spans="1:4" ht="63" x14ac:dyDescent="0.25">
      <c r="A37" s="32" t="s">
        <v>515</v>
      </c>
      <c r="B37" s="33" t="s">
        <v>576</v>
      </c>
      <c r="C37" s="13"/>
      <c r="D37" s="21">
        <f>D38</f>
        <v>3527210</v>
      </c>
    </row>
    <row r="38" spans="1:4" ht="47.25" x14ac:dyDescent="0.25">
      <c r="A38" s="34" t="s">
        <v>14</v>
      </c>
      <c r="B38" s="29"/>
      <c r="C38" s="24">
        <v>600</v>
      </c>
      <c r="D38" s="26">
        <v>3527210</v>
      </c>
    </row>
    <row r="39" spans="1:4" ht="47.25" x14ac:dyDescent="0.25">
      <c r="A39" s="13" t="s">
        <v>25</v>
      </c>
      <c r="B39" s="35" t="s">
        <v>26</v>
      </c>
      <c r="C39" s="13"/>
      <c r="D39" s="21">
        <f>D40</f>
        <v>2202872</v>
      </c>
    </row>
    <row r="40" spans="1:4" ht="47.25" x14ac:dyDescent="0.25">
      <c r="A40" s="22" t="s">
        <v>14</v>
      </c>
      <c r="B40" s="23"/>
      <c r="C40" s="24">
        <v>600</v>
      </c>
      <c r="D40" s="26">
        <v>2202872</v>
      </c>
    </row>
    <row r="41" spans="1:4" ht="63" x14ac:dyDescent="0.25">
      <c r="A41" s="13" t="s">
        <v>27</v>
      </c>
      <c r="B41" s="35" t="s">
        <v>28</v>
      </c>
      <c r="C41" s="13"/>
      <c r="D41" s="21">
        <f>D42</f>
        <v>3501890</v>
      </c>
    </row>
    <row r="42" spans="1:4" ht="47.25" x14ac:dyDescent="0.25">
      <c r="A42" s="22" t="s">
        <v>14</v>
      </c>
      <c r="B42" s="23"/>
      <c r="C42" s="24">
        <v>600</v>
      </c>
      <c r="D42" s="26">
        <v>3501890</v>
      </c>
    </row>
    <row r="43" spans="1:4" ht="31.5" x14ac:dyDescent="0.25">
      <c r="A43" s="15" t="s">
        <v>29</v>
      </c>
      <c r="B43" s="36" t="s">
        <v>30</v>
      </c>
      <c r="C43" s="17"/>
      <c r="D43" s="18">
        <f>D44+D46+D49</f>
        <v>8323645.1400000006</v>
      </c>
    </row>
    <row r="44" spans="1:4" ht="78.75" x14ac:dyDescent="0.25">
      <c r="A44" s="13" t="s">
        <v>31</v>
      </c>
      <c r="B44" s="20" t="s">
        <v>32</v>
      </c>
      <c r="C44" s="13"/>
      <c r="D44" s="21">
        <f>SUM(D45:D45)</f>
        <v>592752.31000000006</v>
      </c>
    </row>
    <row r="45" spans="1:4" ht="47.25" x14ac:dyDescent="0.25">
      <c r="A45" s="22" t="s">
        <v>14</v>
      </c>
      <c r="B45" s="20"/>
      <c r="C45" s="24">
        <v>600</v>
      </c>
      <c r="D45" s="26">
        <v>592752.31000000006</v>
      </c>
    </row>
    <row r="46" spans="1:4" ht="63" x14ac:dyDescent="0.25">
      <c r="A46" s="13" t="s">
        <v>35</v>
      </c>
      <c r="B46" s="20" t="s">
        <v>36</v>
      </c>
      <c r="C46" s="13"/>
      <c r="D46" s="21">
        <f>SUM(D47:D48)</f>
        <v>7398580.6699999999</v>
      </c>
    </row>
    <row r="47" spans="1:4" ht="31.5" x14ac:dyDescent="0.25">
      <c r="A47" s="22" t="s">
        <v>33</v>
      </c>
      <c r="B47" s="23"/>
      <c r="C47" s="24">
        <v>200</v>
      </c>
      <c r="D47" s="26">
        <v>3804799.67</v>
      </c>
    </row>
    <row r="48" spans="1:4" ht="15.75" x14ac:dyDescent="0.25">
      <c r="A48" s="24" t="s">
        <v>34</v>
      </c>
      <c r="B48" s="35"/>
      <c r="C48" s="24">
        <v>300</v>
      </c>
      <c r="D48" s="26">
        <v>3593781</v>
      </c>
    </row>
    <row r="49" spans="1:4" ht="31.5" x14ac:dyDescent="0.25">
      <c r="A49" s="13" t="s">
        <v>37</v>
      </c>
      <c r="B49" s="20" t="s">
        <v>38</v>
      </c>
      <c r="C49" s="13"/>
      <c r="D49" s="21">
        <f>SUM(D50:D52)</f>
        <v>332312.16000000003</v>
      </c>
    </row>
    <row r="50" spans="1:4" ht="31.5" x14ac:dyDescent="0.25">
      <c r="A50" s="22" t="s">
        <v>33</v>
      </c>
      <c r="B50" s="23"/>
      <c r="C50" s="24">
        <v>200</v>
      </c>
      <c r="D50" s="26">
        <v>43415.63</v>
      </c>
    </row>
    <row r="51" spans="1:4" ht="15.75" x14ac:dyDescent="0.25">
      <c r="A51" s="24" t="s">
        <v>34</v>
      </c>
      <c r="B51" s="35"/>
      <c r="C51" s="24">
        <v>300</v>
      </c>
      <c r="D51" s="26">
        <v>60895.53</v>
      </c>
    </row>
    <row r="52" spans="1:4" ht="47.25" x14ac:dyDescent="0.25">
      <c r="A52" s="22" t="s">
        <v>14</v>
      </c>
      <c r="B52" s="23"/>
      <c r="C52" s="24">
        <v>600</v>
      </c>
      <c r="D52" s="26">
        <v>228001</v>
      </c>
    </row>
    <row r="53" spans="1:4" ht="47.25" x14ac:dyDescent="0.25">
      <c r="A53" s="15" t="s">
        <v>39</v>
      </c>
      <c r="B53" s="36" t="s">
        <v>40</v>
      </c>
      <c r="C53" s="17"/>
      <c r="D53" s="18">
        <f>D54</f>
        <v>0</v>
      </c>
    </row>
    <row r="54" spans="1:4" ht="31.5" x14ac:dyDescent="0.25">
      <c r="A54" s="19" t="s">
        <v>41</v>
      </c>
      <c r="B54" s="20" t="s">
        <v>42</v>
      </c>
      <c r="C54" s="13"/>
      <c r="D54" s="21">
        <f>SUM(D55:D56)</f>
        <v>0</v>
      </c>
    </row>
    <row r="55" spans="1:4" ht="31.5" x14ac:dyDescent="0.25">
      <c r="A55" s="22" t="s">
        <v>33</v>
      </c>
      <c r="B55" s="23"/>
      <c r="C55" s="24">
        <v>200</v>
      </c>
      <c r="D55" s="26">
        <v>0</v>
      </c>
    </row>
    <row r="56" spans="1:4" ht="15.75" x14ac:dyDescent="0.25">
      <c r="A56" s="24" t="s">
        <v>34</v>
      </c>
      <c r="B56" s="23"/>
      <c r="C56" s="24">
        <v>300</v>
      </c>
      <c r="D56" s="26">
        <v>0</v>
      </c>
    </row>
    <row r="57" spans="1:4" ht="31.5" x14ac:dyDescent="0.25">
      <c r="A57" s="13" t="s">
        <v>586</v>
      </c>
      <c r="B57" s="23" t="s">
        <v>587</v>
      </c>
      <c r="C57" s="24"/>
      <c r="D57" s="26">
        <f>SUM(D58)</f>
        <v>0</v>
      </c>
    </row>
    <row r="58" spans="1:4" ht="47.25" x14ac:dyDescent="0.25">
      <c r="A58" s="24" t="s">
        <v>14</v>
      </c>
      <c r="B58" s="23"/>
      <c r="C58" s="24">
        <v>600</v>
      </c>
      <c r="D58" s="26">
        <v>0</v>
      </c>
    </row>
    <row r="59" spans="1:4" ht="31.5" x14ac:dyDescent="0.25">
      <c r="A59" s="15" t="s">
        <v>43</v>
      </c>
      <c r="B59" s="36" t="s">
        <v>44</v>
      </c>
      <c r="C59" s="17"/>
      <c r="D59" s="18">
        <f>D60</f>
        <v>19000</v>
      </c>
    </row>
    <row r="60" spans="1:4" ht="31.5" x14ac:dyDescent="0.25">
      <c r="A60" s="19" t="s">
        <v>45</v>
      </c>
      <c r="B60" s="20" t="s">
        <v>46</v>
      </c>
      <c r="C60" s="13"/>
      <c r="D60" s="21">
        <f>D61</f>
        <v>19000</v>
      </c>
    </row>
    <row r="61" spans="1:4" ht="47.25" x14ac:dyDescent="0.25">
      <c r="A61" s="22" t="s">
        <v>14</v>
      </c>
      <c r="B61" s="23"/>
      <c r="C61" s="24">
        <v>600</v>
      </c>
      <c r="D61" s="26">
        <v>19000</v>
      </c>
    </row>
    <row r="62" spans="1:4" ht="31.5" x14ac:dyDescent="0.25">
      <c r="A62" s="15" t="s">
        <v>495</v>
      </c>
      <c r="B62" s="36" t="s">
        <v>496</v>
      </c>
      <c r="C62" s="17"/>
      <c r="D62" s="18">
        <f>D63+D65+D67+D69+D71+D73+D75+D79+D81+D77+D83</f>
        <v>415183</v>
      </c>
    </row>
    <row r="63" spans="1:4" ht="63" x14ac:dyDescent="0.25">
      <c r="A63" s="37" t="s">
        <v>588</v>
      </c>
      <c r="B63" s="20" t="s">
        <v>589</v>
      </c>
      <c r="C63" s="13"/>
      <c r="D63" s="21">
        <f t="shared" ref="D63" si="0">D64</f>
        <v>0</v>
      </c>
    </row>
    <row r="64" spans="1:4" ht="47.25" x14ac:dyDescent="0.25">
      <c r="A64" s="22" t="s">
        <v>14</v>
      </c>
      <c r="B64" s="23"/>
      <c r="C64" s="24">
        <v>600</v>
      </c>
      <c r="D64" s="26">
        <v>0</v>
      </c>
    </row>
    <row r="65" spans="1:4" ht="47.25" x14ac:dyDescent="0.25">
      <c r="A65" s="19" t="s">
        <v>497</v>
      </c>
      <c r="B65" s="20" t="s">
        <v>498</v>
      </c>
      <c r="C65" s="13"/>
      <c r="D65" s="21">
        <f>D66</f>
        <v>0</v>
      </c>
    </row>
    <row r="66" spans="1:4" ht="47.25" x14ac:dyDescent="0.25">
      <c r="A66" s="22" t="s">
        <v>14</v>
      </c>
      <c r="B66" s="23"/>
      <c r="C66" s="24">
        <v>600</v>
      </c>
      <c r="D66" s="26">
        <v>0</v>
      </c>
    </row>
    <row r="67" spans="1:4" ht="63" x14ac:dyDescent="0.25">
      <c r="A67" s="27" t="s">
        <v>493</v>
      </c>
      <c r="B67" s="20" t="s">
        <v>499</v>
      </c>
      <c r="C67" s="13"/>
      <c r="D67" s="21">
        <f t="shared" ref="D67:D81" si="1">D68</f>
        <v>0</v>
      </c>
    </row>
    <row r="68" spans="1:4" ht="47.25" x14ac:dyDescent="0.25">
      <c r="A68" s="22" t="s">
        <v>14</v>
      </c>
      <c r="B68" s="23"/>
      <c r="C68" s="24">
        <v>600</v>
      </c>
      <c r="D68" s="26">
        <v>0</v>
      </c>
    </row>
    <row r="69" spans="1:4" ht="47.25" x14ac:dyDescent="0.25">
      <c r="A69" s="27" t="s">
        <v>590</v>
      </c>
      <c r="B69" s="28" t="s">
        <v>591</v>
      </c>
      <c r="C69" s="24"/>
      <c r="D69" s="26">
        <f>SUM(D70)</f>
        <v>0</v>
      </c>
    </row>
    <row r="70" spans="1:4" ht="47.25" x14ac:dyDescent="0.25">
      <c r="A70" s="22" t="s">
        <v>14</v>
      </c>
      <c r="B70" s="23"/>
      <c r="C70" s="24">
        <v>600</v>
      </c>
      <c r="D70" s="26">
        <v>0</v>
      </c>
    </row>
    <row r="71" spans="1:4" ht="63" x14ac:dyDescent="0.25">
      <c r="A71" s="37" t="s">
        <v>592</v>
      </c>
      <c r="B71" s="20" t="s">
        <v>593</v>
      </c>
      <c r="C71" s="13"/>
      <c r="D71" s="21">
        <f t="shared" ref="D71:D75" si="2">D72</f>
        <v>0</v>
      </c>
    </row>
    <row r="72" spans="1:4" ht="47.25" x14ac:dyDescent="0.25">
      <c r="A72" s="22" t="s">
        <v>14</v>
      </c>
      <c r="B72" s="23"/>
      <c r="C72" s="24">
        <v>600</v>
      </c>
      <c r="D72" s="26">
        <v>0</v>
      </c>
    </row>
    <row r="73" spans="1:4" ht="31.5" x14ac:dyDescent="0.25">
      <c r="A73" s="27" t="s">
        <v>586</v>
      </c>
      <c r="B73" s="28" t="s">
        <v>594</v>
      </c>
      <c r="C73" s="24"/>
      <c r="D73" s="26">
        <f>SUM(D74)</f>
        <v>0</v>
      </c>
    </row>
    <row r="74" spans="1:4" ht="47.25" x14ac:dyDescent="0.25">
      <c r="A74" s="22" t="s">
        <v>14</v>
      </c>
      <c r="B74" s="23"/>
      <c r="C74" s="24">
        <v>600</v>
      </c>
      <c r="D74" s="26">
        <v>0</v>
      </c>
    </row>
    <row r="75" spans="1:4" ht="63" x14ac:dyDescent="0.25">
      <c r="A75" s="37" t="s">
        <v>515</v>
      </c>
      <c r="B75" s="20" t="s">
        <v>595</v>
      </c>
      <c r="C75" s="13"/>
      <c r="D75" s="21">
        <f t="shared" si="2"/>
        <v>0</v>
      </c>
    </row>
    <row r="76" spans="1:4" ht="47.25" x14ac:dyDescent="0.25">
      <c r="A76" s="22" t="s">
        <v>14</v>
      </c>
      <c r="B76" s="23"/>
      <c r="C76" s="24">
        <v>600</v>
      </c>
      <c r="D76" s="26">
        <v>0</v>
      </c>
    </row>
    <row r="77" spans="1:4" ht="47.25" x14ac:dyDescent="0.25">
      <c r="A77" s="45" t="s">
        <v>733</v>
      </c>
      <c r="B77" s="46" t="s">
        <v>732</v>
      </c>
      <c r="C77" s="47"/>
      <c r="D77" s="82">
        <f>D78</f>
        <v>397687</v>
      </c>
    </row>
    <row r="78" spans="1:4" ht="47.25" x14ac:dyDescent="0.25">
      <c r="A78" s="49" t="s">
        <v>14</v>
      </c>
      <c r="B78" s="50"/>
      <c r="C78" s="47">
        <v>600</v>
      </c>
      <c r="D78" s="48">
        <v>397687</v>
      </c>
    </row>
    <row r="79" spans="1:4" ht="63" x14ac:dyDescent="0.25">
      <c r="A79" s="27" t="s">
        <v>596</v>
      </c>
      <c r="B79" s="20" t="s">
        <v>597</v>
      </c>
      <c r="C79" s="13"/>
      <c r="D79" s="21">
        <f t="shared" si="1"/>
        <v>0</v>
      </c>
    </row>
    <row r="80" spans="1:4" ht="47.25" x14ac:dyDescent="0.25">
      <c r="A80" s="22" t="s">
        <v>14</v>
      </c>
      <c r="B80" s="23"/>
      <c r="C80" s="24">
        <v>600</v>
      </c>
      <c r="D80" s="26">
        <v>0</v>
      </c>
    </row>
    <row r="81" spans="1:4" ht="31.5" x14ac:dyDescent="0.25">
      <c r="A81" s="27" t="s">
        <v>503</v>
      </c>
      <c r="B81" s="20" t="s">
        <v>502</v>
      </c>
      <c r="C81" s="13"/>
      <c r="D81" s="21">
        <f t="shared" si="1"/>
        <v>0</v>
      </c>
    </row>
    <row r="82" spans="1:4" ht="47.25" x14ac:dyDescent="0.25">
      <c r="A82" s="22" t="s">
        <v>14</v>
      </c>
      <c r="B82" s="23"/>
      <c r="C82" s="24">
        <v>600</v>
      </c>
      <c r="D82" s="26">
        <v>0</v>
      </c>
    </row>
    <row r="83" spans="1:4" ht="31.5" x14ac:dyDescent="0.25">
      <c r="A83" s="45" t="s">
        <v>735</v>
      </c>
      <c r="B83" s="46" t="s">
        <v>734</v>
      </c>
      <c r="C83" s="76"/>
      <c r="D83" s="82">
        <f>D84</f>
        <v>17496</v>
      </c>
    </row>
    <row r="84" spans="1:4" ht="47.25" x14ac:dyDescent="0.25">
      <c r="A84" s="49" t="s">
        <v>14</v>
      </c>
      <c r="B84" s="50"/>
      <c r="C84" s="47">
        <v>600</v>
      </c>
      <c r="D84" s="48">
        <v>17496</v>
      </c>
    </row>
    <row r="85" spans="1:4" ht="31.5" x14ac:dyDescent="0.25">
      <c r="A85" s="15" t="s">
        <v>47</v>
      </c>
      <c r="B85" s="36" t="s">
        <v>48</v>
      </c>
      <c r="C85" s="24"/>
      <c r="D85" s="18">
        <f>D86</f>
        <v>855800</v>
      </c>
    </row>
    <row r="86" spans="1:4" ht="47.25" x14ac:dyDescent="0.25">
      <c r="A86" s="38" t="s">
        <v>49</v>
      </c>
      <c r="B86" s="20" t="s">
        <v>50</v>
      </c>
      <c r="C86" s="24"/>
      <c r="D86" s="21">
        <f>SUM(D87:D88)</f>
        <v>855800</v>
      </c>
    </row>
    <row r="87" spans="1:4" ht="47.25" x14ac:dyDescent="0.25">
      <c r="A87" s="22" t="s">
        <v>14</v>
      </c>
      <c r="B87" s="39"/>
      <c r="C87" s="24">
        <v>600</v>
      </c>
      <c r="D87" s="26">
        <v>855800</v>
      </c>
    </row>
    <row r="88" spans="1:4" ht="15.75" x14ac:dyDescent="0.25">
      <c r="A88" s="22" t="s">
        <v>277</v>
      </c>
      <c r="B88" s="39"/>
      <c r="C88" s="24">
        <v>800</v>
      </c>
      <c r="D88" s="26">
        <v>0</v>
      </c>
    </row>
    <row r="89" spans="1:4" ht="15.75" x14ac:dyDescent="0.25">
      <c r="A89" s="15" t="s">
        <v>481</v>
      </c>
      <c r="B89" s="36" t="s">
        <v>478</v>
      </c>
      <c r="C89" s="24"/>
      <c r="D89" s="18">
        <f>D90</f>
        <v>0</v>
      </c>
    </row>
    <row r="90" spans="1:4" ht="63" x14ac:dyDescent="0.25">
      <c r="A90" s="38" t="s">
        <v>480</v>
      </c>
      <c r="B90" s="20" t="s">
        <v>479</v>
      </c>
      <c r="C90" s="24"/>
      <c r="D90" s="21">
        <f>D91</f>
        <v>0</v>
      </c>
    </row>
    <row r="91" spans="1:4" ht="47.25" x14ac:dyDescent="0.25">
      <c r="A91" s="22" t="s">
        <v>14</v>
      </c>
      <c r="B91" s="39"/>
      <c r="C91" s="24">
        <v>600</v>
      </c>
      <c r="D91" s="26">
        <v>0</v>
      </c>
    </row>
    <row r="92" spans="1:4" ht="15.75" x14ac:dyDescent="0.25">
      <c r="A92" s="40" t="s">
        <v>565</v>
      </c>
      <c r="B92" s="35" t="s">
        <v>598</v>
      </c>
      <c r="C92" s="24"/>
      <c r="D92" s="26">
        <f>SUM(D93)</f>
        <v>0</v>
      </c>
    </row>
    <row r="93" spans="1:4" ht="78.75" x14ac:dyDescent="0.25">
      <c r="A93" s="27" t="s">
        <v>566</v>
      </c>
      <c r="B93" s="35" t="s">
        <v>567</v>
      </c>
      <c r="C93" s="24"/>
      <c r="D93" s="26">
        <f>SUM(D94)</f>
        <v>0</v>
      </c>
    </row>
    <row r="94" spans="1:4" ht="47.25" x14ac:dyDescent="0.25">
      <c r="A94" s="22" t="s">
        <v>14</v>
      </c>
      <c r="B94" s="39"/>
      <c r="C94" s="24">
        <v>600</v>
      </c>
      <c r="D94" s="26">
        <v>0</v>
      </c>
    </row>
    <row r="95" spans="1:4" ht="31.5" x14ac:dyDescent="0.25">
      <c r="A95" s="41" t="s">
        <v>599</v>
      </c>
      <c r="B95" s="39" t="s">
        <v>600</v>
      </c>
      <c r="C95" s="24"/>
      <c r="D95" s="26">
        <f>SUM(D96)</f>
        <v>937652</v>
      </c>
    </row>
    <row r="96" spans="1:4" ht="63" x14ac:dyDescent="0.25">
      <c r="A96" s="27" t="s">
        <v>601</v>
      </c>
      <c r="B96" s="39" t="s">
        <v>602</v>
      </c>
      <c r="C96" s="24"/>
      <c r="D96" s="26">
        <f>SUM(D97)</f>
        <v>937652</v>
      </c>
    </row>
    <row r="97" spans="1:4" ht="47.25" x14ac:dyDescent="0.25">
      <c r="A97" s="22" t="s">
        <v>14</v>
      </c>
      <c r="B97" s="39"/>
      <c r="C97" s="24">
        <v>600</v>
      </c>
      <c r="D97" s="26">
        <v>937652</v>
      </c>
    </row>
    <row r="98" spans="1:4" ht="47.25" x14ac:dyDescent="0.25">
      <c r="A98" s="7" t="s">
        <v>51</v>
      </c>
      <c r="B98" s="8" t="s">
        <v>52</v>
      </c>
      <c r="C98" s="7"/>
      <c r="D98" s="10">
        <f>D99+D119+D123</f>
        <v>56258299.630000003</v>
      </c>
    </row>
    <row r="99" spans="1:4" ht="47.25" x14ac:dyDescent="0.25">
      <c r="A99" s="11" t="s">
        <v>53</v>
      </c>
      <c r="B99" s="12" t="s">
        <v>54</v>
      </c>
      <c r="C99" s="11"/>
      <c r="D99" s="14">
        <f>SUM(D100+D104+D111)</f>
        <v>56047325.730000004</v>
      </c>
    </row>
    <row r="100" spans="1:4" ht="63" x14ac:dyDescent="0.25">
      <c r="A100" s="17" t="s">
        <v>55</v>
      </c>
      <c r="B100" s="16" t="s">
        <v>56</v>
      </c>
      <c r="C100" s="17"/>
      <c r="D100" s="18">
        <f>SUM(D101)</f>
        <v>1875548.9100000001</v>
      </c>
    </row>
    <row r="101" spans="1:4" ht="15.75" x14ac:dyDescent="0.25">
      <c r="A101" s="19" t="s">
        <v>57</v>
      </c>
      <c r="B101" s="20" t="s">
        <v>58</v>
      </c>
      <c r="C101" s="13"/>
      <c r="D101" s="21">
        <f>SUM(D102:D103)</f>
        <v>1875548.9100000001</v>
      </c>
    </row>
    <row r="102" spans="1:4" ht="31.5" x14ac:dyDescent="0.25">
      <c r="A102" s="22" t="s">
        <v>33</v>
      </c>
      <c r="B102" s="42"/>
      <c r="C102" s="24">
        <v>200</v>
      </c>
      <c r="D102" s="26">
        <v>25140.799999999999</v>
      </c>
    </row>
    <row r="103" spans="1:4" ht="15.75" x14ac:dyDescent="0.25">
      <c r="A103" s="24" t="s">
        <v>34</v>
      </c>
      <c r="B103" s="35"/>
      <c r="C103" s="24">
        <v>300</v>
      </c>
      <c r="D103" s="26">
        <v>1850408.11</v>
      </c>
    </row>
    <row r="104" spans="1:4" ht="47.25" x14ac:dyDescent="0.25">
      <c r="A104" s="17" t="s">
        <v>59</v>
      </c>
      <c r="B104" s="16" t="s">
        <v>60</v>
      </c>
      <c r="C104" s="17"/>
      <c r="D104" s="18">
        <f>SUM(D105+D107+D109)</f>
        <v>48690724.149999999</v>
      </c>
    </row>
    <row r="105" spans="1:4" ht="47.25" x14ac:dyDescent="0.25">
      <c r="A105" s="19" t="s">
        <v>577</v>
      </c>
      <c r="B105" s="20" t="s">
        <v>603</v>
      </c>
      <c r="C105" s="17"/>
      <c r="D105" s="43">
        <f>D106</f>
        <v>0</v>
      </c>
    </row>
    <row r="106" spans="1:4" ht="47.25" x14ac:dyDescent="0.25">
      <c r="A106" s="22" t="s">
        <v>14</v>
      </c>
      <c r="B106" s="16"/>
      <c r="C106" s="44">
        <v>600</v>
      </c>
      <c r="D106" s="25">
        <v>0</v>
      </c>
    </row>
    <row r="107" spans="1:4" ht="94.5" x14ac:dyDescent="0.25">
      <c r="A107" s="13" t="s">
        <v>61</v>
      </c>
      <c r="B107" s="20" t="s">
        <v>62</v>
      </c>
      <c r="C107" s="13"/>
      <c r="D107" s="21">
        <f>D108</f>
        <v>48571000</v>
      </c>
    </row>
    <row r="108" spans="1:4" ht="47.25" x14ac:dyDescent="0.25">
      <c r="A108" s="22" t="s">
        <v>14</v>
      </c>
      <c r="B108" s="23"/>
      <c r="C108" s="24">
        <v>600</v>
      </c>
      <c r="D108" s="26">
        <v>48571000</v>
      </c>
    </row>
    <row r="109" spans="1:4" ht="63" x14ac:dyDescent="0.25">
      <c r="A109" s="45" t="s">
        <v>515</v>
      </c>
      <c r="B109" s="46" t="s">
        <v>604</v>
      </c>
      <c r="C109" s="47"/>
      <c r="D109" s="48">
        <f>SUM(D110)</f>
        <v>119724.15</v>
      </c>
    </row>
    <row r="110" spans="1:4" ht="47.25" x14ac:dyDescent="0.25">
      <c r="A110" s="49" t="s">
        <v>14</v>
      </c>
      <c r="B110" s="50"/>
      <c r="C110" s="47">
        <v>600</v>
      </c>
      <c r="D110" s="48">
        <v>119724.15</v>
      </c>
    </row>
    <row r="111" spans="1:4" ht="47.25" x14ac:dyDescent="0.25">
      <c r="A111" s="17" t="s">
        <v>63</v>
      </c>
      <c r="B111" s="16" t="s">
        <v>64</v>
      </c>
      <c r="C111" s="17"/>
      <c r="D111" s="18">
        <f>SUM(D112+D115+D117)</f>
        <v>5481052.6699999999</v>
      </c>
    </row>
    <row r="112" spans="1:4" ht="31.5" x14ac:dyDescent="0.25">
      <c r="A112" s="13" t="s">
        <v>65</v>
      </c>
      <c r="B112" s="20" t="s">
        <v>66</v>
      </c>
      <c r="C112" s="13"/>
      <c r="D112" s="21">
        <f>SUM(D113:D114)</f>
        <v>2567575.8000000003</v>
      </c>
    </row>
    <row r="113" spans="1:4" ht="31.5" x14ac:dyDescent="0.25">
      <c r="A113" s="22" t="s">
        <v>33</v>
      </c>
      <c r="B113" s="42"/>
      <c r="C113" s="24">
        <v>200</v>
      </c>
      <c r="D113" s="26">
        <v>38934.99</v>
      </c>
    </row>
    <row r="114" spans="1:4" ht="15.75" x14ac:dyDescent="0.25">
      <c r="A114" s="24" t="s">
        <v>34</v>
      </c>
      <c r="B114" s="35"/>
      <c r="C114" s="24">
        <v>300</v>
      </c>
      <c r="D114" s="26">
        <v>2528640.81</v>
      </c>
    </row>
    <row r="115" spans="1:4" ht="63" x14ac:dyDescent="0.25">
      <c r="A115" s="13" t="s">
        <v>67</v>
      </c>
      <c r="B115" s="20" t="s">
        <v>68</v>
      </c>
      <c r="C115" s="13"/>
      <c r="D115" s="21">
        <f>D116</f>
        <v>32899.870000000003</v>
      </c>
    </row>
    <row r="116" spans="1:4" ht="31.5" x14ac:dyDescent="0.25">
      <c r="A116" s="22" t="s">
        <v>33</v>
      </c>
      <c r="B116" s="42"/>
      <c r="C116" s="24">
        <v>200</v>
      </c>
      <c r="D116" s="26">
        <v>32899.870000000003</v>
      </c>
    </row>
    <row r="117" spans="1:4" ht="31.5" x14ac:dyDescent="0.25">
      <c r="A117" s="13" t="s">
        <v>69</v>
      </c>
      <c r="B117" s="35" t="s">
        <v>70</v>
      </c>
      <c r="C117" s="24"/>
      <c r="D117" s="21">
        <f t="shared" ref="D117" si="3">D118</f>
        <v>2880577</v>
      </c>
    </row>
    <row r="118" spans="1:4" ht="15.75" x14ac:dyDescent="0.25">
      <c r="A118" s="24" t="s">
        <v>34</v>
      </c>
      <c r="B118" s="35"/>
      <c r="C118" s="24">
        <v>300</v>
      </c>
      <c r="D118" s="26">
        <v>2880577</v>
      </c>
    </row>
    <row r="119" spans="1:4" ht="63" x14ac:dyDescent="0.25">
      <c r="A119" s="53" t="s">
        <v>71</v>
      </c>
      <c r="B119" s="54" t="s">
        <v>72</v>
      </c>
      <c r="C119" s="19"/>
      <c r="D119" s="55">
        <f>D120</f>
        <v>205578</v>
      </c>
    </row>
    <row r="120" spans="1:4" ht="47.25" x14ac:dyDescent="0.25">
      <c r="A120" s="17" t="s">
        <v>73</v>
      </c>
      <c r="B120" s="16" t="s">
        <v>74</v>
      </c>
      <c r="C120" s="17"/>
      <c r="D120" s="18">
        <f>D121</f>
        <v>205578</v>
      </c>
    </row>
    <row r="121" spans="1:4" ht="31.5" x14ac:dyDescent="0.25">
      <c r="A121" s="19" t="s">
        <v>75</v>
      </c>
      <c r="B121" s="20" t="s">
        <v>76</v>
      </c>
      <c r="C121" s="19"/>
      <c r="D121" s="43">
        <f>D122</f>
        <v>205578</v>
      </c>
    </row>
    <row r="122" spans="1:4" ht="47.25" x14ac:dyDescent="0.25">
      <c r="A122" s="51" t="s">
        <v>14</v>
      </c>
      <c r="B122" s="20"/>
      <c r="C122" s="44">
        <v>600</v>
      </c>
      <c r="D122" s="25">
        <v>205578</v>
      </c>
    </row>
    <row r="123" spans="1:4" ht="15.75" x14ac:dyDescent="0.25">
      <c r="A123" s="53" t="s">
        <v>77</v>
      </c>
      <c r="B123" s="54" t="s">
        <v>78</v>
      </c>
      <c r="C123" s="56"/>
      <c r="D123" s="55">
        <f>D124</f>
        <v>5395.9</v>
      </c>
    </row>
    <row r="124" spans="1:4" ht="47.25" x14ac:dyDescent="0.25">
      <c r="A124" s="17" t="s">
        <v>79</v>
      </c>
      <c r="B124" s="16" t="s">
        <v>80</v>
      </c>
      <c r="C124" s="44"/>
      <c r="D124" s="57">
        <f>D125</f>
        <v>5395.9</v>
      </c>
    </row>
    <row r="125" spans="1:4" ht="31.5" x14ac:dyDescent="0.25">
      <c r="A125" s="52" t="s">
        <v>81</v>
      </c>
      <c r="B125" s="20" t="s">
        <v>82</v>
      </c>
      <c r="C125" s="44"/>
      <c r="D125" s="43">
        <f>SUM(D126)</f>
        <v>5395.9</v>
      </c>
    </row>
    <row r="126" spans="1:4" ht="47.25" x14ac:dyDescent="0.25">
      <c r="A126" s="51" t="s">
        <v>14</v>
      </c>
      <c r="B126" s="20"/>
      <c r="C126" s="44">
        <v>600</v>
      </c>
      <c r="D126" s="25">
        <v>5395.9</v>
      </c>
    </row>
    <row r="127" spans="1:4" ht="47.25" x14ac:dyDescent="0.25">
      <c r="A127" s="58" t="s">
        <v>83</v>
      </c>
      <c r="B127" s="59" t="s">
        <v>84</v>
      </c>
      <c r="C127" s="9"/>
      <c r="D127" s="10">
        <f>D128+D208+D216+D248+D257</f>
        <v>48402053.169999987</v>
      </c>
    </row>
    <row r="128" spans="1:4" ht="47.25" x14ac:dyDescent="0.25">
      <c r="A128" s="53" t="s">
        <v>85</v>
      </c>
      <c r="B128" s="54" t="s">
        <v>86</v>
      </c>
      <c r="C128" s="11"/>
      <c r="D128" s="14">
        <f>D129+D136+D157+D178+D194+D199+D202+D205</f>
        <v>46606739.069999993</v>
      </c>
    </row>
    <row r="129" spans="1:4" ht="31.5" x14ac:dyDescent="0.25">
      <c r="A129" s="17" t="s">
        <v>87</v>
      </c>
      <c r="B129" s="16" t="s">
        <v>88</v>
      </c>
      <c r="C129" s="17"/>
      <c r="D129" s="18">
        <f>D130+D132+D134</f>
        <v>11185567.779999999</v>
      </c>
    </row>
    <row r="130" spans="1:4" ht="31.5" x14ac:dyDescent="0.25">
      <c r="A130" s="19" t="s">
        <v>89</v>
      </c>
      <c r="B130" s="20" t="s">
        <v>90</v>
      </c>
      <c r="C130" s="13"/>
      <c r="D130" s="21">
        <f>D131</f>
        <v>9460621.7799999993</v>
      </c>
    </row>
    <row r="131" spans="1:4" ht="47.25" x14ac:dyDescent="0.25">
      <c r="A131" s="22" t="s">
        <v>14</v>
      </c>
      <c r="B131" s="23"/>
      <c r="C131" s="24">
        <v>600</v>
      </c>
      <c r="D131" s="26">
        <v>9460621.7799999993</v>
      </c>
    </row>
    <row r="132" spans="1:4" ht="47.25" x14ac:dyDescent="0.25">
      <c r="A132" s="19" t="s">
        <v>91</v>
      </c>
      <c r="B132" s="20" t="s">
        <v>92</v>
      </c>
      <c r="C132" s="13"/>
      <c r="D132" s="21">
        <f>D133</f>
        <v>1724946</v>
      </c>
    </row>
    <row r="133" spans="1:4" ht="47.25" x14ac:dyDescent="0.25">
      <c r="A133" s="22" t="s">
        <v>14</v>
      </c>
      <c r="B133" s="23"/>
      <c r="C133" s="24">
        <v>600</v>
      </c>
      <c r="D133" s="26">
        <v>1724946</v>
      </c>
    </row>
    <row r="134" spans="1:4" ht="63" x14ac:dyDescent="0.25">
      <c r="A134" s="27" t="s">
        <v>515</v>
      </c>
      <c r="B134" s="28" t="s">
        <v>605</v>
      </c>
      <c r="C134" s="13"/>
      <c r="D134" s="21">
        <f>D135</f>
        <v>0</v>
      </c>
    </row>
    <row r="135" spans="1:4" ht="47.25" x14ac:dyDescent="0.25">
      <c r="A135" s="22" t="s">
        <v>14</v>
      </c>
      <c r="B135" s="23"/>
      <c r="C135" s="24">
        <v>600</v>
      </c>
      <c r="D135" s="26">
        <v>0</v>
      </c>
    </row>
    <row r="136" spans="1:4" ht="31.5" x14ac:dyDescent="0.25">
      <c r="A136" s="17" t="s">
        <v>93</v>
      </c>
      <c r="B136" s="16" t="s">
        <v>94</v>
      </c>
      <c r="C136" s="17"/>
      <c r="D136" s="18">
        <f>D137+D139+D141+D143+D145+D147+D149+D151+D153+D155</f>
        <v>6299750.6600000001</v>
      </c>
    </row>
    <row r="137" spans="1:4" ht="31.5" x14ac:dyDescent="0.25">
      <c r="A137" s="19" t="s">
        <v>95</v>
      </c>
      <c r="B137" s="20" t="s">
        <v>96</v>
      </c>
      <c r="C137" s="13"/>
      <c r="D137" s="21">
        <f>D138</f>
        <v>3361719.04</v>
      </c>
    </row>
    <row r="138" spans="1:4" ht="47.25" x14ac:dyDescent="0.25">
      <c r="A138" s="22" t="s">
        <v>14</v>
      </c>
      <c r="B138" s="23"/>
      <c r="C138" s="24">
        <v>600</v>
      </c>
      <c r="D138" s="26">
        <v>3361719.04</v>
      </c>
    </row>
    <row r="139" spans="1:4" ht="78.75" x14ac:dyDescent="0.25">
      <c r="A139" s="27" t="s">
        <v>98</v>
      </c>
      <c r="B139" s="20" t="s">
        <v>99</v>
      </c>
      <c r="C139" s="13"/>
      <c r="D139" s="43">
        <f>D140</f>
        <v>184202.82</v>
      </c>
    </row>
    <row r="140" spans="1:4" ht="47.25" x14ac:dyDescent="0.25">
      <c r="A140" s="22" t="s">
        <v>14</v>
      </c>
      <c r="B140" s="23"/>
      <c r="C140" s="24">
        <v>600</v>
      </c>
      <c r="D140" s="25">
        <v>184202.82</v>
      </c>
    </row>
    <row r="141" spans="1:4" ht="78.75" x14ac:dyDescent="0.25">
      <c r="A141" s="27" t="s">
        <v>100</v>
      </c>
      <c r="B141" s="20" t="s">
        <v>101</v>
      </c>
      <c r="C141" s="13"/>
      <c r="D141" s="43">
        <f>D142</f>
        <v>28394</v>
      </c>
    </row>
    <row r="142" spans="1:4" ht="47.25" x14ac:dyDescent="0.25">
      <c r="A142" s="22" t="s">
        <v>14</v>
      </c>
      <c r="B142" s="23"/>
      <c r="C142" s="24">
        <v>600</v>
      </c>
      <c r="D142" s="25">
        <v>28394</v>
      </c>
    </row>
    <row r="143" spans="1:4" ht="78.75" x14ac:dyDescent="0.25">
      <c r="A143" s="27" t="s">
        <v>102</v>
      </c>
      <c r="B143" s="20" t="s">
        <v>103</v>
      </c>
      <c r="C143" s="13"/>
      <c r="D143" s="43">
        <f>D144</f>
        <v>58074.5</v>
      </c>
    </row>
    <row r="144" spans="1:4" ht="47.25" x14ac:dyDescent="0.25">
      <c r="A144" s="22" t="s">
        <v>14</v>
      </c>
      <c r="B144" s="23"/>
      <c r="C144" s="24">
        <v>600</v>
      </c>
      <c r="D144" s="25">
        <v>58074.5</v>
      </c>
    </row>
    <row r="145" spans="1:4" ht="78.75" x14ac:dyDescent="0.25">
      <c r="A145" s="27" t="s">
        <v>104</v>
      </c>
      <c r="B145" s="20" t="s">
        <v>105</v>
      </c>
      <c r="C145" s="13"/>
      <c r="D145" s="43">
        <f>D146</f>
        <v>70970.41</v>
      </c>
    </row>
    <row r="146" spans="1:4" ht="47.25" x14ac:dyDescent="0.25">
      <c r="A146" s="22" t="s">
        <v>14</v>
      </c>
      <c r="B146" s="23"/>
      <c r="C146" s="24">
        <v>600</v>
      </c>
      <c r="D146" s="25">
        <v>70970.41</v>
      </c>
    </row>
    <row r="147" spans="1:4" ht="78.75" x14ac:dyDescent="0.25">
      <c r="A147" s="27" t="s">
        <v>106</v>
      </c>
      <c r="B147" s="20" t="s">
        <v>107</v>
      </c>
      <c r="C147" s="13"/>
      <c r="D147" s="43">
        <f>D148</f>
        <v>70970.41</v>
      </c>
    </row>
    <row r="148" spans="1:4" ht="47.25" x14ac:dyDescent="0.25">
      <c r="A148" s="22" t="s">
        <v>14</v>
      </c>
      <c r="B148" s="23"/>
      <c r="C148" s="24">
        <v>600</v>
      </c>
      <c r="D148" s="25">
        <v>70970.41</v>
      </c>
    </row>
    <row r="149" spans="1:4" ht="63" x14ac:dyDescent="0.25">
      <c r="A149" s="27" t="s">
        <v>505</v>
      </c>
      <c r="B149" s="20" t="s">
        <v>504</v>
      </c>
      <c r="C149" s="13"/>
      <c r="D149" s="43">
        <f>D150</f>
        <v>40000</v>
      </c>
    </row>
    <row r="150" spans="1:4" ht="47.25" x14ac:dyDescent="0.25">
      <c r="A150" s="22" t="s">
        <v>14</v>
      </c>
      <c r="B150" s="23"/>
      <c r="C150" s="24">
        <v>600</v>
      </c>
      <c r="D150" s="25">
        <v>40000</v>
      </c>
    </row>
    <row r="151" spans="1:4" ht="63" x14ac:dyDescent="0.25">
      <c r="A151" s="27" t="s">
        <v>515</v>
      </c>
      <c r="B151" s="20" t="s">
        <v>606</v>
      </c>
      <c r="C151" s="13"/>
      <c r="D151" s="43">
        <f>D152</f>
        <v>0</v>
      </c>
    </row>
    <row r="152" spans="1:4" ht="47.25" x14ac:dyDescent="0.25">
      <c r="A152" s="22" t="s">
        <v>14</v>
      </c>
      <c r="B152" s="23"/>
      <c r="C152" s="24">
        <v>600</v>
      </c>
      <c r="D152" s="25">
        <v>0</v>
      </c>
    </row>
    <row r="153" spans="1:4" ht="47.25" x14ac:dyDescent="0.25">
      <c r="A153" s="19" t="s">
        <v>91</v>
      </c>
      <c r="B153" s="20" t="s">
        <v>97</v>
      </c>
      <c r="C153" s="13"/>
      <c r="D153" s="21">
        <f>D154</f>
        <v>2417280</v>
      </c>
    </row>
    <row r="154" spans="1:4" ht="47.25" x14ac:dyDescent="0.25">
      <c r="A154" s="22" t="s">
        <v>14</v>
      </c>
      <c r="B154" s="23"/>
      <c r="C154" s="24">
        <v>600</v>
      </c>
      <c r="D154" s="26">
        <v>2417280</v>
      </c>
    </row>
    <row r="155" spans="1:4" ht="31.5" x14ac:dyDescent="0.25">
      <c r="A155" s="52" t="s">
        <v>108</v>
      </c>
      <c r="B155" s="20" t="s">
        <v>109</v>
      </c>
      <c r="C155" s="44"/>
      <c r="D155" s="43">
        <f>D156</f>
        <v>68139.48</v>
      </c>
    </row>
    <row r="156" spans="1:4" ht="47.25" x14ac:dyDescent="0.25">
      <c r="A156" s="22" t="s">
        <v>14</v>
      </c>
      <c r="B156" s="23"/>
      <c r="C156" s="24">
        <v>600</v>
      </c>
      <c r="D156" s="25">
        <v>68139.48</v>
      </c>
    </row>
    <row r="157" spans="1:4" ht="31.5" x14ac:dyDescent="0.25">
      <c r="A157" s="17" t="s">
        <v>110</v>
      </c>
      <c r="B157" s="16" t="s">
        <v>111</v>
      </c>
      <c r="C157" s="17"/>
      <c r="D157" s="18">
        <f>D158+D160+D162+D164+D166+D168+D170+D172+D174+D176</f>
        <v>14562617.859999998</v>
      </c>
    </row>
    <row r="158" spans="1:4" ht="15.75" x14ac:dyDescent="0.25">
      <c r="A158" s="19" t="s">
        <v>112</v>
      </c>
      <c r="B158" s="20" t="s">
        <v>113</v>
      </c>
      <c r="C158" s="13"/>
      <c r="D158" s="21">
        <f>D159</f>
        <v>9587887.0399999991</v>
      </c>
    </row>
    <row r="159" spans="1:4" ht="47.25" x14ac:dyDescent="0.25">
      <c r="A159" s="22" t="s">
        <v>14</v>
      </c>
      <c r="B159" s="23"/>
      <c r="C159" s="24">
        <v>600</v>
      </c>
      <c r="D159" s="26">
        <v>9587887.0399999991</v>
      </c>
    </row>
    <row r="160" spans="1:4" ht="47.25" x14ac:dyDescent="0.25">
      <c r="A160" s="27" t="s">
        <v>577</v>
      </c>
      <c r="B160" s="23" t="s">
        <v>607</v>
      </c>
      <c r="C160" s="24"/>
      <c r="D160" s="26">
        <f>D161</f>
        <v>0</v>
      </c>
    </row>
    <row r="161" spans="1:4" ht="47.25" x14ac:dyDescent="0.25">
      <c r="A161" s="22" t="s">
        <v>14</v>
      </c>
      <c r="B161" s="23"/>
      <c r="C161" s="24">
        <v>600</v>
      </c>
      <c r="D161" s="26">
        <v>0</v>
      </c>
    </row>
    <row r="162" spans="1:4" ht="63" x14ac:dyDescent="0.25">
      <c r="A162" s="27" t="s">
        <v>115</v>
      </c>
      <c r="B162" s="20" t="s">
        <v>116</v>
      </c>
      <c r="C162" s="13"/>
      <c r="D162" s="43">
        <f>D163</f>
        <v>347101.3</v>
      </c>
    </row>
    <row r="163" spans="1:4" ht="47.25" x14ac:dyDescent="0.25">
      <c r="A163" s="22" t="s">
        <v>14</v>
      </c>
      <c r="B163" s="23"/>
      <c r="C163" s="24">
        <v>600</v>
      </c>
      <c r="D163" s="25">
        <v>347101.3</v>
      </c>
    </row>
    <row r="164" spans="1:4" ht="63" x14ac:dyDescent="0.25">
      <c r="A164" s="27" t="s">
        <v>117</v>
      </c>
      <c r="B164" s="20" t="s">
        <v>118</v>
      </c>
      <c r="C164" s="13"/>
      <c r="D164" s="43">
        <f>D165</f>
        <v>53504</v>
      </c>
    </row>
    <row r="165" spans="1:4" ht="47.25" x14ac:dyDescent="0.25">
      <c r="A165" s="22" t="s">
        <v>14</v>
      </c>
      <c r="B165" s="23"/>
      <c r="C165" s="24">
        <v>600</v>
      </c>
      <c r="D165" s="25">
        <v>53504</v>
      </c>
    </row>
    <row r="166" spans="1:4" ht="63" x14ac:dyDescent="0.25">
      <c r="A166" s="27" t="s">
        <v>119</v>
      </c>
      <c r="B166" s="20" t="s">
        <v>120</v>
      </c>
      <c r="C166" s="13"/>
      <c r="D166" s="43">
        <f>SUM(D167)</f>
        <v>109432.28</v>
      </c>
    </row>
    <row r="167" spans="1:4" ht="47.25" x14ac:dyDescent="0.25">
      <c r="A167" s="22" t="s">
        <v>14</v>
      </c>
      <c r="B167" s="23"/>
      <c r="C167" s="24">
        <v>600</v>
      </c>
      <c r="D167" s="25">
        <v>109432.28</v>
      </c>
    </row>
    <row r="168" spans="1:4" ht="63" x14ac:dyDescent="0.25">
      <c r="A168" s="27" t="s">
        <v>121</v>
      </c>
      <c r="B168" s="20" t="s">
        <v>122</v>
      </c>
      <c r="C168" s="13"/>
      <c r="D168" s="43">
        <f>D169</f>
        <v>133732.60999999999</v>
      </c>
    </row>
    <row r="169" spans="1:4" ht="47.25" x14ac:dyDescent="0.25">
      <c r="A169" s="22" t="s">
        <v>14</v>
      </c>
      <c r="B169" s="23"/>
      <c r="C169" s="24">
        <v>600</v>
      </c>
      <c r="D169" s="25">
        <v>133732.60999999999</v>
      </c>
    </row>
    <row r="170" spans="1:4" ht="63" x14ac:dyDescent="0.25">
      <c r="A170" s="27" t="s">
        <v>123</v>
      </c>
      <c r="B170" s="20" t="s">
        <v>124</v>
      </c>
      <c r="C170" s="13"/>
      <c r="D170" s="43">
        <f>D171</f>
        <v>133732.60999999999</v>
      </c>
    </row>
    <row r="171" spans="1:4" ht="47.25" x14ac:dyDescent="0.25">
      <c r="A171" s="22" t="s">
        <v>14</v>
      </c>
      <c r="B171" s="23"/>
      <c r="C171" s="24">
        <v>600</v>
      </c>
      <c r="D171" s="25">
        <v>133732.60999999999</v>
      </c>
    </row>
    <row r="172" spans="1:4" ht="63" x14ac:dyDescent="0.25">
      <c r="A172" s="27" t="s">
        <v>505</v>
      </c>
      <c r="B172" s="20" t="s">
        <v>506</v>
      </c>
      <c r="C172" s="13"/>
      <c r="D172" s="43">
        <f>D173</f>
        <v>200000</v>
      </c>
    </row>
    <row r="173" spans="1:4" ht="47.25" x14ac:dyDescent="0.25">
      <c r="A173" s="22" t="s">
        <v>14</v>
      </c>
      <c r="B173" s="23"/>
      <c r="C173" s="24">
        <v>600</v>
      </c>
      <c r="D173" s="25">
        <v>200000</v>
      </c>
    </row>
    <row r="174" spans="1:4" ht="63" x14ac:dyDescent="0.25">
      <c r="A174" s="27" t="s">
        <v>515</v>
      </c>
      <c r="B174" s="20" t="s">
        <v>608</v>
      </c>
      <c r="C174" s="13"/>
      <c r="D174" s="43">
        <f>SUM(D175)</f>
        <v>84724.02</v>
      </c>
    </row>
    <row r="175" spans="1:4" ht="47.25" x14ac:dyDescent="0.25">
      <c r="A175" s="22" t="s">
        <v>14</v>
      </c>
      <c r="B175" s="23"/>
      <c r="C175" s="24">
        <v>600</v>
      </c>
      <c r="D175" s="25">
        <v>84724.02</v>
      </c>
    </row>
    <row r="176" spans="1:4" ht="47.25" x14ac:dyDescent="0.25">
      <c r="A176" s="19" t="s">
        <v>91</v>
      </c>
      <c r="B176" s="20" t="s">
        <v>114</v>
      </c>
      <c r="C176" s="13"/>
      <c r="D176" s="21">
        <f>SUM(D177)</f>
        <v>3912504</v>
      </c>
    </row>
    <row r="177" spans="1:4" ht="47.25" x14ac:dyDescent="0.25">
      <c r="A177" s="22" t="s">
        <v>14</v>
      </c>
      <c r="B177" s="23"/>
      <c r="C177" s="24">
        <v>600</v>
      </c>
      <c r="D177" s="26">
        <v>3912504</v>
      </c>
    </row>
    <row r="178" spans="1:4" ht="31.5" x14ac:dyDescent="0.25">
      <c r="A178" s="17" t="s">
        <v>489</v>
      </c>
      <c r="B178" s="16" t="s">
        <v>490</v>
      </c>
      <c r="C178" s="17"/>
      <c r="D178" s="18">
        <f>D179+D181+D183+D185+D187+D190+D192</f>
        <v>0</v>
      </c>
    </row>
    <row r="179" spans="1:4" ht="47.25" x14ac:dyDescent="0.25">
      <c r="A179" s="27" t="s">
        <v>491</v>
      </c>
      <c r="B179" s="20" t="s">
        <v>492</v>
      </c>
      <c r="C179" s="13"/>
      <c r="D179" s="21">
        <f>SUM(D180)</f>
        <v>0</v>
      </c>
    </row>
    <row r="180" spans="1:4" ht="47.25" x14ac:dyDescent="0.25">
      <c r="A180" s="22" t="s">
        <v>14</v>
      </c>
      <c r="B180" s="23"/>
      <c r="C180" s="24">
        <v>600</v>
      </c>
      <c r="D180" s="26">
        <v>0</v>
      </c>
    </row>
    <row r="181" spans="1:4" ht="47.25" x14ac:dyDescent="0.25">
      <c r="A181" s="27" t="s">
        <v>609</v>
      </c>
      <c r="B181" s="28" t="s">
        <v>610</v>
      </c>
      <c r="C181" s="13"/>
      <c r="D181" s="21">
        <f>SUM(D182)</f>
        <v>0</v>
      </c>
    </row>
    <row r="182" spans="1:4" ht="31.5" x14ac:dyDescent="0.25">
      <c r="A182" s="22" t="s">
        <v>221</v>
      </c>
      <c r="B182" s="23"/>
      <c r="C182" s="24">
        <v>400</v>
      </c>
      <c r="D182" s="26">
        <v>0</v>
      </c>
    </row>
    <row r="183" spans="1:4" ht="47.25" x14ac:dyDescent="0.25">
      <c r="A183" s="27" t="s">
        <v>568</v>
      </c>
      <c r="B183" s="28" t="s">
        <v>611</v>
      </c>
      <c r="C183" s="24"/>
      <c r="D183" s="26">
        <f>SUM(D184)</f>
        <v>0</v>
      </c>
    </row>
    <row r="184" spans="1:4" ht="47.25" x14ac:dyDescent="0.25">
      <c r="A184" s="22" t="s">
        <v>14</v>
      </c>
      <c r="B184" s="23"/>
      <c r="C184" s="24">
        <v>600</v>
      </c>
      <c r="D184" s="26">
        <v>0</v>
      </c>
    </row>
    <row r="185" spans="1:4" ht="63" x14ac:dyDescent="0.25">
      <c r="A185" s="27" t="s">
        <v>493</v>
      </c>
      <c r="B185" s="20" t="s">
        <v>494</v>
      </c>
      <c r="C185" s="13"/>
      <c r="D185" s="21">
        <f t="shared" ref="D185:D190" si="4">D186</f>
        <v>0</v>
      </c>
    </row>
    <row r="186" spans="1:4" ht="47.25" x14ac:dyDescent="0.25">
      <c r="A186" s="22" t="s">
        <v>14</v>
      </c>
      <c r="B186" s="23"/>
      <c r="C186" s="24">
        <v>600</v>
      </c>
      <c r="D186" s="26">
        <v>0</v>
      </c>
    </row>
    <row r="187" spans="1:4" ht="63" x14ac:dyDescent="0.25">
      <c r="A187" s="27" t="s">
        <v>515</v>
      </c>
      <c r="B187" s="20" t="s">
        <v>612</v>
      </c>
      <c r="C187" s="13"/>
      <c r="D187" s="21">
        <f>SUM(D188:D189)</f>
        <v>0</v>
      </c>
    </row>
    <row r="188" spans="1:4" ht="31.5" x14ac:dyDescent="0.25">
      <c r="A188" s="22" t="s">
        <v>221</v>
      </c>
      <c r="B188" s="42"/>
      <c r="C188" s="24">
        <v>400</v>
      </c>
      <c r="D188" s="26">
        <v>0</v>
      </c>
    </row>
    <row r="189" spans="1:4" ht="47.25" x14ac:dyDescent="0.25">
      <c r="A189" s="22" t="s">
        <v>14</v>
      </c>
      <c r="B189" s="23"/>
      <c r="C189" s="24">
        <v>600</v>
      </c>
      <c r="D189" s="26">
        <v>0</v>
      </c>
    </row>
    <row r="190" spans="1:4" ht="63" x14ac:dyDescent="0.25">
      <c r="A190" s="27" t="s">
        <v>596</v>
      </c>
      <c r="B190" s="20" t="s">
        <v>613</v>
      </c>
      <c r="C190" s="13"/>
      <c r="D190" s="21">
        <f t="shared" si="4"/>
        <v>0</v>
      </c>
    </row>
    <row r="191" spans="1:4" ht="47.25" x14ac:dyDescent="0.25">
      <c r="A191" s="22" t="s">
        <v>14</v>
      </c>
      <c r="B191" s="23"/>
      <c r="C191" s="24">
        <v>600</v>
      </c>
      <c r="D191" s="26">
        <v>0</v>
      </c>
    </row>
    <row r="192" spans="1:4" ht="47.25" x14ac:dyDescent="0.25">
      <c r="A192" s="27" t="s">
        <v>568</v>
      </c>
      <c r="B192" s="23" t="s">
        <v>569</v>
      </c>
      <c r="C192" s="24"/>
      <c r="D192" s="26">
        <f>SUM(D193)</f>
        <v>0</v>
      </c>
    </row>
    <row r="193" spans="1:4" ht="47.25" x14ac:dyDescent="0.25">
      <c r="A193" s="22" t="s">
        <v>14</v>
      </c>
      <c r="B193" s="23"/>
      <c r="C193" s="24">
        <v>600</v>
      </c>
      <c r="D193" s="26">
        <v>0</v>
      </c>
    </row>
    <row r="194" spans="1:4" ht="31.5" x14ac:dyDescent="0.25">
      <c r="A194" s="17" t="s">
        <v>125</v>
      </c>
      <c r="B194" s="16" t="s">
        <v>126</v>
      </c>
      <c r="C194" s="17"/>
      <c r="D194" s="18">
        <f>D195+D197</f>
        <v>5706719.3300000001</v>
      </c>
    </row>
    <row r="195" spans="1:4" ht="31.5" x14ac:dyDescent="0.25">
      <c r="A195" s="19" t="s">
        <v>127</v>
      </c>
      <c r="B195" s="20" t="s">
        <v>128</v>
      </c>
      <c r="C195" s="13"/>
      <c r="D195" s="21">
        <f>SUM(D196)</f>
        <v>5706719.3300000001</v>
      </c>
    </row>
    <row r="196" spans="1:4" ht="47.25" x14ac:dyDescent="0.25">
      <c r="A196" s="22" t="s">
        <v>14</v>
      </c>
      <c r="B196" s="23"/>
      <c r="C196" s="24">
        <v>600</v>
      </c>
      <c r="D196" s="26">
        <v>5706719.3300000001</v>
      </c>
    </row>
    <row r="197" spans="1:4" ht="63" x14ac:dyDescent="0.25">
      <c r="A197" s="27" t="s">
        <v>515</v>
      </c>
      <c r="B197" s="28" t="s">
        <v>614</v>
      </c>
      <c r="C197" s="24"/>
      <c r="D197" s="21">
        <f>D198</f>
        <v>0</v>
      </c>
    </row>
    <row r="198" spans="1:4" ht="47.25" x14ac:dyDescent="0.25">
      <c r="A198" s="22" t="s">
        <v>14</v>
      </c>
      <c r="B198" s="23"/>
      <c r="C198" s="24">
        <v>600</v>
      </c>
      <c r="D198" s="26">
        <v>0</v>
      </c>
    </row>
    <row r="199" spans="1:4" ht="31.5" x14ac:dyDescent="0.25">
      <c r="A199" s="41" t="s">
        <v>615</v>
      </c>
      <c r="B199" s="36" t="s">
        <v>616</v>
      </c>
      <c r="C199" s="17"/>
      <c r="D199" s="18">
        <f>SUM(D200)</f>
        <v>0</v>
      </c>
    </row>
    <row r="200" spans="1:4" ht="15.75" x14ac:dyDescent="0.25">
      <c r="A200" s="27" t="s">
        <v>617</v>
      </c>
      <c r="B200" s="23" t="s">
        <v>618</v>
      </c>
      <c r="C200" s="24"/>
      <c r="D200" s="26">
        <f>SUM(D201)</f>
        <v>0</v>
      </c>
    </row>
    <row r="201" spans="1:4" ht="47.25" x14ac:dyDescent="0.25">
      <c r="A201" s="22" t="s">
        <v>14</v>
      </c>
      <c r="B201" s="23"/>
      <c r="C201" s="24">
        <v>600</v>
      </c>
      <c r="D201" s="26">
        <v>0</v>
      </c>
    </row>
    <row r="202" spans="1:4" ht="15.75" x14ac:dyDescent="0.25">
      <c r="A202" s="41" t="s">
        <v>619</v>
      </c>
      <c r="B202" s="36" t="s">
        <v>620</v>
      </c>
      <c r="C202" s="24"/>
      <c r="D202" s="26">
        <f>SUM(D203)</f>
        <v>8800000</v>
      </c>
    </row>
    <row r="203" spans="1:4" ht="47.25" x14ac:dyDescent="0.25">
      <c r="A203" s="27" t="s">
        <v>621</v>
      </c>
      <c r="B203" s="23" t="s">
        <v>622</v>
      </c>
      <c r="C203" s="24"/>
      <c r="D203" s="26">
        <f>SUM(D204)</f>
        <v>8800000</v>
      </c>
    </row>
    <row r="204" spans="1:4" ht="47.25" x14ac:dyDescent="0.25">
      <c r="A204" s="22" t="s">
        <v>14</v>
      </c>
      <c r="B204" s="23"/>
      <c r="C204" s="24">
        <v>600</v>
      </c>
      <c r="D204" s="26">
        <v>8800000</v>
      </c>
    </row>
    <row r="205" spans="1:4" ht="15.75" x14ac:dyDescent="0.25">
      <c r="A205" s="17" t="s">
        <v>509</v>
      </c>
      <c r="B205" s="16" t="s">
        <v>507</v>
      </c>
      <c r="C205" s="17"/>
      <c r="D205" s="18">
        <f>D206</f>
        <v>52083.44</v>
      </c>
    </row>
    <row r="206" spans="1:4" ht="47.25" x14ac:dyDescent="0.25">
      <c r="A206" s="19" t="s">
        <v>510</v>
      </c>
      <c r="B206" s="20" t="s">
        <v>508</v>
      </c>
      <c r="C206" s="13"/>
      <c r="D206" s="21">
        <f>D207</f>
        <v>52083.44</v>
      </c>
    </row>
    <row r="207" spans="1:4" ht="47.25" x14ac:dyDescent="0.25">
      <c r="A207" s="22" t="s">
        <v>14</v>
      </c>
      <c r="B207" s="23"/>
      <c r="C207" s="24">
        <v>600</v>
      </c>
      <c r="D207" s="26">
        <v>52083.44</v>
      </c>
    </row>
    <row r="208" spans="1:4" ht="31.5" x14ac:dyDescent="0.25">
      <c r="A208" s="53" t="s">
        <v>129</v>
      </c>
      <c r="B208" s="54" t="s">
        <v>130</v>
      </c>
      <c r="C208" s="13"/>
      <c r="D208" s="14">
        <f>D209</f>
        <v>1268763.3700000001</v>
      </c>
    </row>
    <row r="209" spans="1:4" ht="31.5" x14ac:dyDescent="0.25">
      <c r="A209" s="17" t="s">
        <v>131</v>
      </c>
      <c r="B209" s="16" t="s">
        <v>132</v>
      </c>
      <c r="C209" s="17"/>
      <c r="D209" s="18">
        <f>D210+D212+D214</f>
        <v>1268763.3700000001</v>
      </c>
    </row>
    <row r="210" spans="1:4" ht="31.5" x14ac:dyDescent="0.25">
      <c r="A210" s="19" t="s">
        <v>133</v>
      </c>
      <c r="B210" s="20" t="s">
        <v>134</v>
      </c>
      <c r="C210" s="13"/>
      <c r="D210" s="21">
        <f>D211</f>
        <v>668763.37</v>
      </c>
    </row>
    <row r="211" spans="1:4" ht="47.25" x14ac:dyDescent="0.25">
      <c r="A211" s="22" t="s">
        <v>14</v>
      </c>
      <c r="B211" s="23"/>
      <c r="C211" s="24">
        <v>600</v>
      </c>
      <c r="D211" s="26">
        <v>668763.37</v>
      </c>
    </row>
    <row r="212" spans="1:4" ht="47.25" x14ac:dyDescent="0.25">
      <c r="A212" s="19" t="s">
        <v>623</v>
      </c>
      <c r="B212" s="20" t="s">
        <v>624</v>
      </c>
      <c r="C212" s="13"/>
      <c r="D212" s="21">
        <f>D213</f>
        <v>600000</v>
      </c>
    </row>
    <row r="213" spans="1:4" ht="47.25" x14ac:dyDescent="0.25">
      <c r="A213" s="22" t="s">
        <v>14</v>
      </c>
      <c r="B213" s="23"/>
      <c r="C213" s="24">
        <v>600</v>
      </c>
      <c r="D213" s="26">
        <v>600000</v>
      </c>
    </row>
    <row r="214" spans="1:4" ht="63" x14ac:dyDescent="0.25">
      <c r="A214" s="27" t="s">
        <v>515</v>
      </c>
      <c r="B214" s="28" t="s">
        <v>625</v>
      </c>
      <c r="C214" s="13"/>
      <c r="D214" s="21">
        <f>D215</f>
        <v>0</v>
      </c>
    </row>
    <row r="215" spans="1:4" ht="47.25" x14ac:dyDescent="0.25">
      <c r="A215" s="22" t="s">
        <v>14</v>
      </c>
      <c r="B215" s="23"/>
      <c r="C215" s="24">
        <v>600</v>
      </c>
      <c r="D215" s="26">
        <v>0</v>
      </c>
    </row>
    <row r="216" spans="1:4" ht="47.25" x14ac:dyDescent="0.25">
      <c r="A216" s="53" t="s">
        <v>135</v>
      </c>
      <c r="B216" s="54" t="s">
        <v>136</v>
      </c>
      <c r="C216" s="13"/>
      <c r="D216" s="14">
        <f>D217+D230+D243</f>
        <v>420392.55000000005</v>
      </c>
    </row>
    <row r="217" spans="1:4" ht="31.5" x14ac:dyDescent="0.25">
      <c r="A217" s="17" t="s">
        <v>137</v>
      </c>
      <c r="B217" s="16" t="s">
        <v>138</v>
      </c>
      <c r="C217" s="60"/>
      <c r="D217" s="18">
        <f>D218+D220+D222+D224+D226+D228</f>
        <v>137565.59</v>
      </c>
    </row>
    <row r="218" spans="1:4" ht="15.75" x14ac:dyDescent="0.25">
      <c r="A218" s="19" t="s">
        <v>139</v>
      </c>
      <c r="B218" s="20" t="s">
        <v>140</v>
      </c>
      <c r="C218" s="13"/>
      <c r="D218" s="21">
        <f>D219</f>
        <v>79990</v>
      </c>
    </row>
    <row r="219" spans="1:4" ht="31.5" x14ac:dyDescent="0.25">
      <c r="A219" s="22" t="s">
        <v>33</v>
      </c>
      <c r="B219" s="23"/>
      <c r="C219" s="24">
        <v>200</v>
      </c>
      <c r="D219" s="26">
        <v>79990</v>
      </c>
    </row>
    <row r="220" spans="1:4" ht="63" x14ac:dyDescent="0.25">
      <c r="A220" s="27" t="s">
        <v>141</v>
      </c>
      <c r="B220" s="20" t="s">
        <v>142</v>
      </c>
      <c r="C220" s="13"/>
      <c r="D220" s="43">
        <f>D221</f>
        <v>34582</v>
      </c>
    </row>
    <row r="221" spans="1:4" ht="31.5" x14ac:dyDescent="0.25">
      <c r="A221" s="22" t="s">
        <v>33</v>
      </c>
      <c r="B221" s="23"/>
      <c r="C221" s="24">
        <v>200</v>
      </c>
      <c r="D221" s="25">
        <v>34582</v>
      </c>
    </row>
    <row r="222" spans="1:4" ht="63" x14ac:dyDescent="0.25">
      <c r="A222" s="27" t="s">
        <v>143</v>
      </c>
      <c r="B222" s="20" t="s">
        <v>144</v>
      </c>
      <c r="C222" s="13"/>
      <c r="D222" s="43">
        <f>D223</f>
        <v>2856.26</v>
      </c>
    </row>
    <row r="223" spans="1:4" ht="31.5" x14ac:dyDescent="0.25">
      <c r="A223" s="22" t="s">
        <v>33</v>
      </c>
      <c r="B223" s="23"/>
      <c r="C223" s="24">
        <v>200</v>
      </c>
      <c r="D223" s="25">
        <v>2856.26</v>
      </c>
    </row>
    <row r="224" spans="1:4" ht="63" x14ac:dyDescent="0.25">
      <c r="A224" s="27" t="s">
        <v>145</v>
      </c>
      <c r="B224" s="20" t="s">
        <v>146</v>
      </c>
      <c r="C224" s="13"/>
      <c r="D224" s="43">
        <f>D225</f>
        <v>10055.33</v>
      </c>
    </row>
    <row r="225" spans="1:4" ht="31.5" x14ac:dyDescent="0.25">
      <c r="A225" s="22" t="s">
        <v>33</v>
      </c>
      <c r="B225" s="23"/>
      <c r="C225" s="24">
        <v>200</v>
      </c>
      <c r="D225" s="25">
        <v>10055.33</v>
      </c>
    </row>
    <row r="226" spans="1:4" ht="63" x14ac:dyDescent="0.25">
      <c r="A226" s="27" t="s">
        <v>147</v>
      </c>
      <c r="B226" s="20" t="s">
        <v>148</v>
      </c>
      <c r="C226" s="13"/>
      <c r="D226" s="43">
        <f>D227</f>
        <v>4258</v>
      </c>
    </row>
    <row r="227" spans="1:4" ht="31.5" x14ac:dyDescent="0.25">
      <c r="A227" s="22" t="s">
        <v>33</v>
      </c>
      <c r="B227" s="23"/>
      <c r="C227" s="24">
        <v>200</v>
      </c>
      <c r="D227" s="25">
        <v>4258</v>
      </c>
    </row>
    <row r="228" spans="1:4" ht="63" x14ac:dyDescent="0.25">
      <c r="A228" s="27" t="s">
        <v>149</v>
      </c>
      <c r="B228" s="20" t="s">
        <v>150</v>
      </c>
      <c r="C228" s="13"/>
      <c r="D228" s="43">
        <f>D229</f>
        <v>5824</v>
      </c>
    </row>
    <row r="229" spans="1:4" ht="31.5" x14ac:dyDescent="0.25">
      <c r="A229" s="22" t="s">
        <v>33</v>
      </c>
      <c r="B229" s="23"/>
      <c r="C229" s="24">
        <v>200</v>
      </c>
      <c r="D229" s="25">
        <v>5824</v>
      </c>
    </row>
    <row r="230" spans="1:4" ht="31.5" x14ac:dyDescent="0.25">
      <c r="A230" s="17" t="s">
        <v>151</v>
      </c>
      <c r="B230" s="16" t="s">
        <v>152</v>
      </c>
      <c r="C230" s="60"/>
      <c r="D230" s="18">
        <f>D231+D233+D235+D237+D239+D241</f>
        <v>9282.93</v>
      </c>
    </row>
    <row r="231" spans="1:4" ht="15.75" x14ac:dyDescent="0.25">
      <c r="A231" s="19" t="s">
        <v>139</v>
      </c>
      <c r="B231" s="20" t="s">
        <v>153</v>
      </c>
      <c r="C231" s="13"/>
      <c r="D231" s="21">
        <f>D232</f>
        <v>0</v>
      </c>
    </row>
    <row r="232" spans="1:4" ht="31.5" x14ac:dyDescent="0.25">
      <c r="A232" s="22" t="s">
        <v>33</v>
      </c>
      <c r="B232" s="23"/>
      <c r="C232" s="24">
        <v>200</v>
      </c>
      <c r="D232" s="26">
        <v>0</v>
      </c>
    </row>
    <row r="233" spans="1:4" ht="63" x14ac:dyDescent="0.25">
      <c r="A233" s="27" t="s">
        <v>141</v>
      </c>
      <c r="B233" s="20" t="s">
        <v>154</v>
      </c>
      <c r="C233" s="13"/>
      <c r="D233" s="43">
        <f>D234</f>
        <v>0</v>
      </c>
    </row>
    <row r="234" spans="1:4" ht="31.5" x14ac:dyDescent="0.25">
      <c r="A234" s="22" t="s">
        <v>33</v>
      </c>
      <c r="B234" s="23"/>
      <c r="C234" s="24">
        <v>200</v>
      </c>
      <c r="D234" s="25">
        <v>0</v>
      </c>
    </row>
    <row r="235" spans="1:4" ht="63" x14ac:dyDescent="0.25">
      <c r="A235" s="27" t="s">
        <v>143</v>
      </c>
      <c r="B235" s="20" t="s">
        <v>155</v>
      </c>
      <c r="C235" s="13"/>
      <c r="D235" s="43">
        <f>D236</f>
        <v>1401.74</v>
      </c>
    </row>
    <row r="236" spans="1:4" ht="31.5" x14ac:dyDescent="0.25">
      <c r="A236" s="22" t="s">
        <v>33</v>
      </c>
      <c r="B236" s="23"/>
      <c r="C236" s="24">
        <v>200</v>
      </c>
      <c r="D236" s="25">
        <v>1401.74</v>
      </c>
    </row>
    <row r="237" spans="1:4" ht="63" x14ac:dyDescent="0.25">
      <c r="A237" s="27" t="s">
        <v>145</v>
      </c>
      <c r="B237" s="20" t="s">
        <v>156</v>
      </c>
      <c r="C237" s="13"/>
      <c r="D237" s="43">
        <f>D238</f>
        <v>1327.19</v>
      </c>
    </row>
    <row r="238" spans="1:4" ht="31.5" x14ac:dyDescent="0.25">
      <c r="A238" s="22" t="s">
        <v>33</v>
      </c>
      <c r="B238" s="23"/>
      <c r="C238" s="24">
        <v>200</v>
      </c>
      <c r="D238" s="25">
        <v>1327.19</v>
      </c>
    </row>
    <row r="239" spans="1:4" ht="63" x14ac:dyDescent="0.25">
      <c r="A239" s="27" t="s">
        <v>147</v>
      </c>
      <c r="B239" s="20" t="s">
        <v>157</v>
      </c>
      <c r="C239" s="13"/>
      <c r="D239" s="43">
        <f>D240</f>
        <v>3842</v>
      </c>
    </row>
    <row r="240" spans="1:4" ht="31.5" x14ac:dyDescent="0.25">
      <c r="A240" s="22" t="s">
        <v>33</v>
      </c>
      <c r="B240" s="23"/>
      <c r="C240" s="24">
        <v>200</v>
      </c>
      <c r="D240" s="25">
        <v>3842</v>
      </c>
    </row>
    <row r="241" spans="1:4" ht="63" x14ac:dyDescent="0.25">
      <c r="A241" s="27" t="s">
        <v>149</v>
      </c>
      <c r="B241" s="20" t="s">
        <v>158</v>
      </c>
      <c r="C241" s="13"/>
      <c r="D241" s="43">
        <f>D242</f>
        <v>2712</v>
      </c>
    </row>
    <row r="242" spans="1:4" ht="31.5" x14ac:dyDescent="0.25">
      <c r="A242" s="22" t="s">
        <v>33</v>
      </c>
      <c r="B242" s="23"/>
      <c r="C242" s="24">
        <v>200</v>
      </c>
      <c r="D242" s="25">
        <v>2712</v>
      </c>
    </row>
    <row r="243" spans="1:4" ht="31.5" x14ac:dyDescent="0.25">
      <c r="A243" s="17" t="s">
        <v>482</v>
      </c>
      <c r="B243" s="16" t="s">
        <v>483</v>
      </c>
      <c r="C243" s="24"/>
      <c r="D243" s="18">
        <f>D244+D246</f>
        <v>273544.03000000003</v>
      </c>
    </row>
    <row r="244" spans="1:4" ht="47.25" x14ac:dyDescent="0.25">
      <c r="A244" s="27" t="s">
        <v>487</v>
      </c>
      <c r="B244" s="20" t="s">
        <v>488</v>
      </c>
      <c r="C244" s="24"/>
      <c r="D244" s="21">
        <f>D245</f>
        <v>47515.03</v>
      </c>
    </row>
    <row r="245" spans="1:4" ht="47.25" x14ac:dyDescent="0.25">
      <c r="A245" s="22" t="s">
        <v>14</v>
      </c>
      <c r="B245" s="23"/>
      <c r="C245" s="24">
        <v>600</v>
      </c>
      <c r="D245" s="26">
        <v>47515.03</v>
      </c>
    </row>
    <row r="246" spans="1:4" ht="47.25" x14ac:dyDescent="0.25">
      <c r="A246" s="27" t="s">
        <v>484</v>
      </c>
      <c r="B246" s="20" t="s">
        <v>485</v>
      </c>
      <c r="C246" s="24"/>
      <c r="D246" s="21">
        <f>D247</f>
        <v>226029</v>
      </c>
    </row>
    <row r="247" spans="1:4" ht="47.25" x14ac:dyDescent="0.25">
      <c r="A247" s="22" t="s">
        <v>14</v>
      </c>
      <c r="B247" s="23"/>
      <c r="C247" s="24">
        <v>600</v>
      </c>
      <c r="D247" s="26">
        <v>226029</v>
      </c>
    </row>
    <row r="248" spans="1:4" ht="31.5" x14ac:dyDescent="0.25">
      <c r="A248" s="53" t="s">
        <v>159</v>
      </c>
      <c r="B248" s="54" t="s">
        <v>160</v>
      </c>
      <c r="C248" s="13"/>
      <c r="D248" s="14">
        <f>D249+D252</f>
        <v>50000</v>
      </c>
    </row>
    <row r="249" spans="1:4" ht="15.75" x14ac:dyDescent="0.25">
      <c r="A249" s="17" t="s">
        <v>161</v>
      </c>
      <c r="B249" s="16" t="s">
        <v>162</v>
      </c>
      <c r="C249" s="13"/>
      <c r="D249" s="18">
        <f>D250</f>
        <v>40000</v>
      </c>
    </row>
    <row r="250" spans="1:4" ht="15.75" x14ac:dyDescent="0.25">
      <c r="A250" s="19" t="s">
        <v>163</v>
      </c>
      <c r="B250" s="20" t="s">
        <v>164</v>
      </c>
      <c r="C250" s="13"/>
      <c r="D250" s="21">
        <f>D251</f>
        <v>40000</v>
      </c>
    </row>
    <row r="251" spans="1:4" ht="31.5" x14ac:dyDescent="0.25">
      <c r="A251" s="22" t="s">
        <v>33</v>
      </c>
      <c r="B251" s="23"/>
      <c r="C251" s="24">
        <v>200</v>
      </c>
      <c r="D251" s="26">
        <v>40000</v>
      </c>
    </row>
    <row r="252" spans="1:4" ht="31.5" x14ac:dyDescent="0.25">
      <c r="A252" s="17" t="s">
        <v>165</v>
      </c>
      <c r="B252" s="16" t="s">
        <v>166</v>
      </c>
      <c r="C252" s="60"/>
      <c r="D252" s="18">
        <f>D253+D255</f>
        <v>10000</v>
      </c>
    </row>
    <row r="253" spans="1:4" ht="63" x14ac:dyDescent="0.25">
      <c r="A253" s="19" t="s">
        <v>167</v>
      </c>
      <c r="B253" s="20" t="s">
        <v>168</v>
      </c>
      <c r="C253" s="13"/>
      <c r="D253" s="21">
        <f>D254</f>
        <v>10000</v>
      </c>
    </row>
    <row r="254" spans="1:4" ht="31.5" x14ac:dyDescent="0.25">
      <c r="A254" s="22" t="s">
        <v>33</v>
      </c>
      <c r="B254" s="23"/>
      <c r="C254" s="24">
        <v>200</v>
      </c>
      <c r="D254" s="26">
        <v>10000</v>
      </c>
    </row>
    <row r="255" spans="1:4" ht="63" x14ac:dyDescent="0.25">
      <c r="A255" s="27" t="s">
        <v>515</v>
      </c>
      <c r="B255" s="28" t="s">
        <v>626</v>
      </c>
      <c r="C255" s="13"/>
      <c r="D255" s="21">
        <f>D256</f>
        <v>0</v>
      </c>
    </row>
    <row r="256" spans="1:4" ht="31.5" x14ac:dyDescent="0.25">
      <c r="A256" s="22" t="s">
        <v>33</v>
      </c>
      <c r="B256" s="23"/>
      <c r="C256" s="24">
        <v>200</v>
      </c>
      <c r="D256" s="26">
        <v>0</v>
      </c>
    </row>
    <row r="257" spans="1:4" ht="63" x14ac:dyDescent="0.25">
      <c r="A257" s="53" t="s">
        <v>169</v>
      </c>
      <c r="B257" s="54" t="s">
        <v>170</v>
      </c>
      <c r="C257" s="13"/>
      <c r="D257" s="14">
        <f>D258+D263</f>
        <v>56158.18</v>
      </c>
    </row>
    <row r="258" spans="1:4" ht="47.25" x14ac:dyDescent="0.25">
      <c r="A258" s="17" t="s">
        <v>171</v>
      </c>
      <c r="B258" s="16" t="s">
        <v>172</v>
      </c>
      <c r="C258" s="60"/>
      <c r="D258" s="18">
        <f>D259+D261</f>
        <v>46158.18</v>
      </c>
    </row>
    <row r="259" spans="1:4" ht="31.5" x14ac:dyDescent="0.25">
      <c r="A259" s="19" t="s">
        <v>173</v>
      </c>
      <c r="B259" s="20" t="s">
        <v>174</v>
      </c>
      <c r="C259" s="13"/>
      <c r="D259" s="21">
        <f>D260</f>
        <v>46158.18</v>
      </c>
    </row>
    <row r="260" spans="1:4" ht="31.5" x14ac:dyDescent="0.25">
      <c r="A260" s="22" t="s">
        <v>33</v>
      </c>
      <c r="B260" s="23"/>
      <c r="C260" s="24">
        <v>200</v>
      </c>
      <c r="D260" s="26">
        <v>46158.18</v>
      </c>
    </row>
    <row r="261" spans="1:4" ht="47.25" x14ac:dyDescent="0.25">
      <c r="A261" s="19" t="s">
        <v>627</v>
      </c>
      <c r="B261" s="20" t="s">
        <v>628</v>
      </c>
      <c r="C261" s="13"/>
      <c r="D261" s="21">
        <f>D262</f>
        <v>0</v>
      </c>
    </row>
    <row r="262" spans="1:4" ht="31.5" x14ac:dyDescent="0.25">
      <c r="A262" s="22" t="s">
        <v>33</v>
      </c>
      <c r="B262" s="23"/>
      <c r="C262" s="24">
        <v>200</v>
      </c>
      <c r="D262" s="26">
        <v>0</v>
      </c>
    </row>
    <row r="263" spans="1:4" ht="63" x14ac:dyDescent="0.25">
      <c r="A263" s="17" t="s">
        <v>175</v>
      </c>
      <c r="B263" s="16" t="s">
        <v>176</v>
      </c>
      <c r="C263" s="60"/>
      <c r="D263" s="18">
        <f>D264</f>
        <v>10000</v>
      </c>
    </row>
    <row r="264" spans="1:4" ht="31.5" x14ac:dyDescent="0.25">
      <c r="A264" s="19" t="s">
        <v>177</v>
      </c>
      <c r="B264" s="20" t="s">
        <v>178</v>
      </c>
      <c r="C264" s="19"/>
      <c r="D264" s="43">
        <f>D265</f>
        <v>10000</v>
      </c>
    </row>
    <row r="265" spans="1:4" ht="31.5" x14ac:dyDescent="0.25">
      <c r="A265" s="51" t="s">
        <v>33</v>
      </c>
      <c r="B265" s="29"/>
      <c r="C265" s="44">
        <v>200</v>
      </c>
      <c r="D265" s="25">
        <v>10000</v>
      </c>
    </row>
    <row r="266" spans="1:4" ht="31.5" x14ac:dyDescent="0.25">
      <c r="A266" s="58" t="s">
        <v>179</v>
      </c>
      <c r="B266" s="59" t="s">
        <v>180</v>
      </c>
      <c r="C266" s="9"/>
      <c r="D266" s="10">
        <f>D267</f>
        <v>2435451.94</v>
      </c>
    </row>
    <row r="267" spans="1:4" ht="31.5" x14ac:dyDescent="0.25">
      <c r="A267" s="53" t="s">
        <v>181</v>
      </c>
      <c r="B267" s="54" t="s">
        <v>182</v>
      </c>
      <c r="C267" s="13"/>
      <c r="D267" s="14">
        <f>D268+D284+D291</f>
        <v>2435451.94</v>
      </c>
    </row>
    <row r="268" spans="1:4" ht="31.5" x14ac:dyDescent="0.25">
      <c r="A268" s="17" t="s">
        <v>183</v>
      </c>
      <c r="B268" s="16" t="s">
        <v>184</v>
      </c>
      <c r="C268" s="60"/>
      <c r="D268" s="18">
        <f>D269+D272+D274+D276+D278+D280+D282</f>
        <v>306011.94</v>
      </c>
    </row>
    <row r="269" spans="1:4" ht="31.5" x14ac:dyDescent="0.25">
      <c r="A269" s="19" t="s">
        <v>185</v>
      </c>
      <c r="B269" s="20" t="s">
        <v>186</v>
      </c>
      <c r="C269" s="13"/>
      <c r="D269" s="43">
        <f>SUM(D270:D271)</f>
        <v>236933.16</v>
      </c>
    </row>
    <row r="270" spans="1:4" ht="78.75" x14ac:dyDescent="0.25">
      <c r="A270" s="22" t="s">
        <v>187</v>
      </c>
      <c r="B270" s="23"/>
      <c r="C270" s="24">
        <v>100</v>
      </c>
      <c r="D270" s="25">
        <v>13200</v>
      </c>
    </row>
    <row r="271" spans="1:4" ht="31.5" x14ac:dyDescent="0.25">
      <c r="A271" s="22" t="s">
        <v>33</v>
      </c>
      <c r="B271" s="23"/>
      <c r="C271" s="24">
        <v>200</v>
      </c>
      <c r="D271" s="25">
        <v>223733.16</v>
      </c>
    </row>
    <row r="272" spans="1:4" ht="78.75" x14ac:dyDescent="0.25">
      <c r="A272" s="27" t="s">
        <v>188</v>
      </c>
      <c r="B272" s="20" t="s">
        <v>189</v>
      </c>
      <c r="C272" s="13"/>
      <c r="D272" s="43">
        <f>D273</f>
        <v>39514.29</v>
      </c>
    </row>
    <row r="273" spans="1:4" ht="31.5" x14ac:dyDescent="0.25">
      <c r="A273" s="22" t="s">
        <v>33</v>
      </c>
      <c r="B273" s="23"/>
      <c r="C273" s="24">
        <v>200</v>
      </c>
      <c r="D273" s="25">
        <v>39514.29</v>
      </c>
    </row>
    <row r="274" spans="1:4" ht="78.75" x14ac:dyDescent="0.25">
      <c r="A274" s="27" t="s">
        <v>190</v>
      </c>
      <c r="B274" s="20" t="s">
        <v>191</v>
      </c>
      <c r="C274" s="13"/>
      <c r="D274" s="43">
        <f>D275</f>
        <v>7623.06</v>
      </c>
    </row>
    <row r="275" spans="1:4" ht="31.5" x14ac:dyDescent="0.25">
      <c r="A275" s="22" t="s">
        <v>33</v>
      </c>
      <c r="B275" s="23"/>
      <c r="C275" s="24">
        <v>200</v>
      </c>
      <c r="D275" s="25">
        <v>7623.06</v>
      </c>
    </row>
    <row r="276" spans="1:4" ht="78.75" x14ac:dyDescent="0.25">
      <c r="A276" s="27" t="s">
        <v>192</v>
      </c>
      <c r="B276" s="20" t="s">
        <v>193</v>
      </c>
      <c r="C276" s="13"/>
      <c r="D276" s="43">
        <f>D277</f>
        <v>2407.17</v>
      </c>
    </row>
    <row r="277" spans="1:4" ht="31.5" x14ac:dyDescent="0.25">
      <c r="A277" s="22" t="s">
        <v>33</v>
      </c>
      <c r="B277" s="23"/>
      <c r="C277" s="24">
        <v>200</v>
      </c>
      <c r="D277" s="25">
        <v>2407.17</v>
      </c>
    </row>
    <row r="278" spans="1:4" ht="78.75" x14ac:dyDescent="0.25">
      <c r="A278" s="27" t="s">
        <v>194</v>
      </c>
      <c r="B278" s="20" t="s">
        <v>195</v>
      </c>
      <c r="C278" s="13"/>
      <c r="D278" s="43">
        <f>D279</f>
        <v>7822.18</v>
      </c>
    </row>
    <row r="279" spans="1:4" ht="31.5" x14ac:dyDescent="0.25">
      <c r="A279" s="22" t="s">
        <v>33</v>
      </c>
      <c r="B279" s="23"/>
      <c r="C279" s="24">
        <v>200</v>
      </c>
      <c r="D279" s="25">
        <v>7822.18</v>
      </c>
    </row>
    <row r="280" spans="1:4" ht="78.75" x14ac:dyDescent="0.25">
      <c r="A280" s="27" t="s">
        <v>196</v>
      </c>
      <c r="B280" s="20" t="s">
        <v>197</v>
      </c>
      <c r="C280" s="13"/>
      <c r="D280" s="43">
        <f>D281</f>
        <v>11712.08</v>
      </c>
    </row>
    <row r="281" spans="1:4" ht="31.5" x14ac:dyDescent="0.25">
      <c r="A281" s="22" t="s">
        <v>33</v>
      </c>
      <c r="B281" s="23"/>
      <c r="C281" s="24">
        <v>200</v>
      </c>
      <c r="D281" s="25">
        <v>11712.08</v>
      </c>
    </row>
    <row r="282" spans="1:4" ht="63" x14ac:dyDescent="0.25">
      <c r="A282" s="27" t="s">
        <v>515</v>
      </c>
      <c r="B282" s="28" t="s">
        <v>629</v>
      </c>
      <c r="C282" s="13"/>
      <c r="D282" s="43">
        <f>D283</f>
        <v>0</v>
      </c>
    </row>
    <row r="283" spans="1:4" ht="31.5" x14ac:dyDescent="0.25">
      <c r="A283" s="22" t="s">
        <v>33</v>
      </c>
      <c r="B283" s="23"/>
      <c r="C283" s="24">
        <v>200</v>
      </c>
      <c r="D283" s="25">
        <v>0</v>
      </c>
    </row>
    <row r="284" spans="1:4" ht="15.75" x14ac:dyDescent="0.25">
      <c r="A284" s="17" t="s">
        <v>630</v>
      </c>
      <c r="B284" s="16" t="s">
        <v>631</v>
      </c>
      <c r="C284" s="60"/>
      <c r="D284" s="18">
        <f>(D285+D287+D289)</f>
        <v>2129440</v>
      </c>
    </row>
    <row r="285" spans="1:4" ht="15.75" x14ac:dyDescent="0.25">
      <c r="A285" s="19" t="s">
        <v>716</v>
      </c>
      <c r="B285" s="20" t="s">
        <v>736</v>
      </c>
      <c r="C285" s="19"/>
      <c r="D285" s="43">
        <f>D286</f>
        <v>1926940</v>
      </c>
    </row>
    <row r="286" spans="1:4" ht="31.5" x14ac:dyDescent="0.25">
      <c r="A286" s="24" t="s">
        <v>221</v>
      </c>
      <c r="B286" s="20"/>
      <c r="C286" s="19">
        <v>400</v>
      </c>
      <c r="D286" s="43">
        <v>1926940</v>
      </c>
    </row>
    <row r="287" spans="1:4" ht="47.25" x14ac:dyDescent="0.25">
      <c r="A287" s="27" t="s">
        <v>632</v>
      </c>
      <c r="B287" s="20" t="s">
        <v>633</v>
      </c>
      <c r="C287" s="13"/>
      <c r="D287" s="43">
        <f>D288</f>
        <v>202500</v>
      </c>
    </row>
    <row r="288" spans="1:4" ht="31.5" x14ac:dyDescent="0.25">
      <c r="A288" s="24" t="s">
        <v>221</v>
      </c>
      <c r="B288" s="23"/>
      <c r="C288" s="24">
        <v>400</v>
      </c>
      <c r="D288" s="25">
        <v>202500</v>
      </c>
    </row>
    <row r="289" spans="1:4" ht="31.5" x14ac:dyDescent="0.25">
      <c r="A289" s="13" t="s">
        <v>634</v>
      </c>
      <c r="B289" s="28" t="s">
        <v>635</v>
      </c>
      <c r="C289" s="13"/>
      <c r="D289" s="43"/>
    </row>
    <row r="290" spans="1:4" ht="31.5" x14ac:dyDescent="0.25">
      <c r="A290" s="13" t="s">
        <v>221</v>
      </c>
      <c r="B290" s="23"/>
      <c r="C290" s="24">
        <v>400</v>
      </c>
      <c r="D290" s="25">
        <v>0</v>
      </c>
    </row>
    <row r="291" spans="1:4" ht="31.5" x14ac:dyDescent="0.25">
      <c r="A291" s="61" t="s">
        <v>636</v>
      </c>
      <c r="B291" s="36" t="s">
        <v>637</v>
      </c>
      <c r="C291" s="17"/>
      <c r="D291" s="18">
        <f>D292</f>
        <v>0</v>
      </c>
    </row>
    <row r="292" spans="1:4" ht="15.75" x14ac:dyDescent="0.25">
      <c r="A292" s="13" t="s">
        <v>638</v>
      </c>
      <c r="B292" s="28" t="s">
        <v>639</v>
      </c>
      <c r="C292" s="13"/>
      <c r="D292" s="43">
        <f>D293</f>
        <v>0</v>
      </c>
    </row>
    <row r="293" spans="1:4" ht="31.5" x14ac:dyDescent="0.25">
      <c r="A293" s="22" t="s">
        <v>33</v>
      </c>
      <c r="B293" s="23"/>
      <c r="C293" s="24">
        <v>200</v>
      </c>
      <c r="D293" s="25">
        <v>0</v>
      </c>
    </row>
    <row r="294" spans="1:4" ht="47.25" x14ac:dyDescent="0.25">
      <c r="A294" s="58" t="s">
        <v>198</v>
      </c>
      <c r="B294" s="59" t="s">
        <v>199</v>
      </c>
      <c r="C294" s="7"/>
      <c r="D294" s="10">
        <f>D295</f>
        <v>9023</v>
      </c>
    </row>
    <row r="295" spans="1:4" ht="47.25" x14ac:dyDescent="0.25">
      <c r="A295" s="53" t="s">
        <v>200</v>
      </c>
      <c r="B295" s="54" t="s">
        <v>201</v>
      </c>
      <c r="C295" s="53"/>
      <c r="D295" s="55">
        <f>D296+D300</f>
        <v>9023</v>
      </c>
    </row>
    <row r="296" spans="1:4" ht="47.25" x14ac:dyDescent="0.25">
      <c r="A296" s="17" t="s">
        <v>202</v>
      </c>
      <c r="B296" s="16" t="s">
        <v>203</v>
      </c>
      <c r="C296" s="24"/>
      <c r="D296" s="18">
        <f>D297</f>
        <v>9023</v>
      </c>
    </row>
    <row r="297" spans="1:4" ht="31.5" x14ac:dyDescent="0.25">
      <c r="A297" s="19" t="s">
        <v>204</v>
      </c>
      <c r="B297" s="20" t="s">
        <v>205</v>
      </c>
      <c r="C297" s="24"/>
      <c r="D297" s="43">
        <f>SUM(D298:D299)</f>
        <v>9023</v>
      </c>
    </row>
    <row r="298" spans="1:4" ht="31.5" x14ac:dyDescent="0.25">
      <c r="A298" s="22" t="s">
        <v>33</v>
      </c>
      <c r="B298" s="23"/>
      <c r="C298" s="24">
        <v>200</v>
      </c>
      <c r="D298" s="25">
        <v>9023</v>
      </c>
    </row>
    <row r="299" spans="1:4" ht="47.25" x14ac:dyDescent="0.25">
      <c r="A299" s="22" t="s">
        <v>14</v>
      </c>
      <c r="B299" s="23"/>
      <c r="C299" s="24">
        <v>600</v>
      </c>
      <c r="D299" s="25">
        <v>0</v>
      </c>
    </row>
    <row r="300" spans="1:4" ht="47.25" x14ac:dyDescent="0.25">
      <c r="A300" s="17" t="s">
        <v>206</v>
      </c>
      <c r="B300" s="16" t="s">
        <v>207</v>
      </c>
      <c r="C300" s="24"/>
      <c r="D300" s="18">
        <f>D301</f>
        <v>0</v>
      </c>
    </row>
    <row r="301" spans="1:4" ht="31.5" x14ac:dyDescent="0.25">
      <c r="A301" s="19" t="s">
        <v>208</v>
      </c>
      <c r="B301" s="20" t="s">
        <v>209</v>
      </c>
      <c r="C301" s="24"/>
      <c r="D301" s="43">
        <f>D302</f>
        <v>0</v>
      </c>
    </row>
    <row r="302" spans="1:4" ht="31.5" x14ac:dyDescent="0.25">
      <c r="A302" s="22" t="s">
        <v>33</v>
      </c>
      <c r="B302" s="23"/>
      <c r="C302" s="24">
        <v>200</v>
      </c>
      <c r="D302" s="25">
        <v>0</v>
      </c>
    </row>
    <row r="303" spans="1:4" ht="63" x14ac:dyDescent="0.25">
      <c r="A303" s="58" t="s">
        <v>210</v>
      </c>
      <c r="B303" s="59" t="s">
        <v>211</v>
      </c>
      <c r="C303" s="7"/>
      <c r="D303" s="10">
        <f>D304+D310</f>
        <v>344397.02999999997</v>
      </c>
    </row>
    <row r="304" spans="1:4" ht="47.25" x14ac:dyDescent="0.25">
      <c r="A304" s="53" t="s">
        <v>212</v>
      </c>
      <c r="B304" s="54" t="s">
        <v>213</v>
      </c>
      <c r="C304" s="53"/>
      <c r="D304" s="55">
        <f>D305</f>
        <v>306487.73</v>
      </c>
    </row>
    <row r="305" spans="1:4" ht="31.5" x14ac:dyDescent="0.25">
      <c r="A305" s="17" t="s">
        <v>214</v>
      </c>
      <c r="B305" s="16" t="s">
        <v>215</v>
      </c>
      <c r="C305" s="17"/>
      <c r="D305" s="18">
        <f>D306+D308</f>
        <v>306487.73</v>
      </c>
    </row>
    <row r="306" spans="1:4" ht="31.5" x14ac:dyDescent="0.25">
      <c r="A306" s="13" t="s">
        <v>216</v>
      </c>
      <c r="B306" s="35" t="s">
        <v>217</v>
      </c>
      <c r="C306" s="13"/>
      <c r="D306" s="21">
        <f>D307</f>
        <v>0</v>
      </c>
    </row>
    <row r="307" spans="1:4" ht="31.5" x14ac:dyDescent="0.25">
      <c r="A307" s="22" t="s">
        <v>218</v>
      </c>
      <c r="B307" s="23"/>
      <c r="C307" s="24">
        <v>200</v>
      </c>
      <c r="D307" s="26">
        <v>0</v>
      </c>
    </row>
    <row r="308" spans="1:4" ht="31.5" x14ac:dyDescent="0.25">
      <c r="A308" s="19" t="s">
        <v>500</v>
      </c>
      <c r="B308" s="35" t="s">
        <v>501</v>
      </c>
      <c r="C308" s="13"/>
      <c r="D308" s="21">
        <f>D309</f>
        <v>306487.73</v>
      </c>
    </row>
    <row r="309" spans="1:4" ht="47.25" x14ac:dyDescent="0.25">
      <c r="A309" s="22" t="s">
        <v>14</v>
      </c>
      <c r="B309" s="23"/>
      <c r="C309" s="24">
        <v>600</v>
      </c>
      <c r="D309" s="26">
        <v>306487.73</v>
      </c>
    </row>
    <row r="310" spans="1:4" ht="47.25" x14ac:dyDescent="0.25">
      <c r="A310" s="53" t="s">
        <v>219</v>
      </c>
      <c r="B310" s="54" t="s">
        <v>220</v>
      </c>
      <c r="C310" s="24"/>
      <c r="D310" s="14">
        <f>D311+D314</f>
        <v>37909.300000000003</v>
      </c>
    </row>
    <row r="311" spans="1:4" ht="31.5" x14ac:dyDescent="0.25">
      <c r="A311" s="17" t="s">
        <v>640</v>
      </c>
      <c r="B311" s="16" t="s">
        <v>641</v>
      </c>
      <c r="C311" s="24"/>
      <c r="D311" s="18">
        <f>D312</f>
        <v>37909.300000000003</v>
      </c>
    </row>
    <row r="312" spans="1:4" ht="31.5" x14ac:dyDescent="0.25">
      <c r="A312" s="19" t="s">
        <v>642</v>
      </c>
      <c r="B312" s="20" t="s">
        <v>643</v>
      </c>
      <c r="C312" s="13"/>
      <c r="D312" s="21">
        <f>SUM(D313:D313)</f>
        <v>37909.300000000003</v>
      </c>
    </row>
    <row r="313" spans="1:4" ht="31.5" x14ac:dyDescent="0.25">
      <c r="A313" s="24" t="s">
        <v>221</v>
      </c>
      <c r="B313" s="42"/>
      <c r="C313" s="24">
        <v>400</v>
      </c>
      <c r="D313" s="25">
        <v>37909.300000000003</v>
      </c>
    </row>
    <row r="314" spans="1:4" ht="47.25" x14ac:dyDescent="0.25">
      <c r="A314" s="17" t="s">
        <v>222</v>
      </c>
      <c r="B314" s="16" t="s">
        <v>223</v>
      </c>
      <c r="C314" s="24"/>
      <c r="D314" s="18">
        <f>D315</f>
        <v>0</v>
      </c>
    </row>
    <row r="315" spans="1:4" ht="47.25" x14ac:dyDescent="0.25">
      <c r="A315" s="19" t="s">
        <v>224</v>
      </c>
      <c r="B315" s="20" t="s">
        <v>225</v>
      </c>
      <c r="C315" s="13"/>
      <c r="D315" s="43">
        <f>D316</f>
        <v>0</v>
      </c>
    </row>
    <row r="316" spans="1:4" ht="31.5" x14ac:dyDescent="0.25">
      <c r="A316" s="24" t="s">
        <v>221</v>
      </c>
      <c r="B316" s="39"/>
      <c r="C316" s="24">
        <v>400</v>
      </c>
      <c r="D316" s="25">
        <v>0</v>
      </c>
    </row>
    <row r="317" spans="1:4" ht="47.25" x14ac:dyDescent="0.25">
      <c r="A317" s="58" t="s">
        <v>226</v>
      </c>
      <c r="B317" s="59" t="s">
        <v>227</v>
      </c>
      <c r="C317" s="9"/>
      <c r="D317" s="10">
        <f>D318</f>
        <v>0</v>
      </c>
    </row>
    <row r="318" spans="1:4" ht="47.25" x14ac:dyDescent="0.25">
      <c r="A318" s="53" t="s">
        <v>228</v>
      </c>
      <c r="B318" s="54" t="s">
        <v>229</v>
      </c>
      <c r="C318" s="13"/>
      <c r="D318" s="14">
        <f>D319</f>
        <v>0</v>
      </c>
    </row>
    <row r="319" spans="1:4" ht="47.25" x14ac:dyDescent="0.25">
      <c r="A319" s="17" t="s">
        <v>230</v>
      </c>
      <c r="B319" s="16" t="s">
        <v>231</v>
      </c>
      <c r="C319" s="17"/>
      <c r="D319" s="18">
        <f>D320</f>
        <v>0</v>
      </c>
    </row>
    <row r="320" spans="1:4" ht="31.5" x14ac:dyDescent="0.25">
      <c r="A320" s="19" t="s">
        <v>232</v>
      </c>
      <c r="B320" s="20" t="s">
        <v>233</v>
      </c>
      <c r="C320" s="13"/>
      <c r="D320" s="21">
        <f>D321</f>
        <v>0</v>
      </c>
    </row>
    <row r="321" spans="1:4" ht="31.5" x14ac:dyDescent="0.25">
      <c r="A321" s="22" t="s">
        <v>33</v>
      </c>
      <c r="B321" s="23"/>
      <c r="C321" s="24">
        <v>200</v>
      </c>
      <c r="D321" s="25">
        <v>0</v>
      </c>
    </row>
    <row r="322" spans="1:4" ht="63" x14ac:dyDescent="0.25">
      <c r="A322" s="7" t="s">
        <v>234</v>
      </c>
      <c r="B322" s="8" t="s">
        <v>235</v>
      </c>
      <c r="C322" s="9"/>
      <c r="D322" s="10">
        <f>D323</f>
        <v>11600</v>
      </c>
    </row>
    <row r="323" spans="1:4" ht="47.25" x14ac:dyDescent="0.25">
      <c r="A323" s="11" t="s">
        <v>236</v>
      </c>
      <c r="B323" s="12" t="s">
        <v>237</v>
      </c>
      <c r="C323" s="13"/>
      <c r="D323" s="14">
        <f>D324+D327</f>
        <v>11600</v>
      </c>
    </row>
    <row r="324" spans="1:4" ht="31.5" x14ac:dyDescent="0.25">
      <c r="A324" s="17" t="s">
        <v>238</v>
      </c>
      <c r="B324" s="16" t="s">
        <v>239</v>
      </c>
      <c r="C324" s="17"/>
      <c r="D324" s="18">
        <f>D325</f>
        <v>11600</v>
      </c>
    </row>
    <row r="325" spans="1:4" ht="31.5" x14ac:dyDescent="0.25">
      <c r="A325" s="13" t="s">
        <v>240</v>
      </c>
      <c r="B325" s="35" t="s">
        <v>241</v>
      </c>
      <c r="C325" s="13"/>
      <c r="D325" s="21">
        <f>D326</f>
        <v>11600</v>
      </c>
    </row>
    <row r="326" spans="1:4" ht="31.5" x14ac:dyDescent="0.25">
      <c r="A326" s="22" t="s">
        <v>33</v>
      </c>
      <c r="B326" s="23"/>
      <c r="C326" s="24">
        <v>200</v>
      </c>
      <c r="D326" s="26">
        <v>11600</v>
      </c>
    </row>
    <row r="327" spans="1:4" ht="31.5" x14ac:dyDescent="0.25">
      <c r="A327" s="17" t="s">
        <v>644</v>
      </c>
      <c r="B327" s="16" t="s">
        <v>645</v>
      </c>
      <c r="C327" s="17"/>
      <c r="D327" s="18">
        <f>D328</f>
        <v>0</v>
      </c>
    </row>
    <row r="328" spans="1:4" ht="31.5" x14ac:dyDescent="0.25">
      <c r="A328" s="13" t="s">
        <v>240</v>
      </c>
      <c r="B328" s="35" t="s">
        <v>646</v>
      </c>
      <c r="C328" s="13"/>
      <c r="D328" s="21">
        <f>D329</f>
        <v>0</v>
      </c>
    </row>
    <row r="329" spans="1:4" ht="31.5" x14ac:dyDescent="0.25">
      <c r="A329" s="22" t="s">
        <v>33</v>
      </c>
      <c r="B329" s="23"/>
      <c r="C329" s="24">
        <v>200</v>
      </c>
      <c r="D329" s="26">
        <v>0</v>
      </c>
    </row>
    <row r="330" spans="1:4" ht="47.25" x14ac:dyDescent="0.25">
      <c r="A330" s="62" t="s">
        <v>647</v>
      </c>
      <c r="B330" s="63" t="s">
        <v>648</v>
      </c>
      <c r="C330" s="7"/>
      <c r="D330" s="10">
        <f>D331+D335+D342</f>
        <v>977165.75000000012</v>
      </c>
    </row>
    <row r="331" spans="1:4" ht="31.5" x14ac:dyDescent="0.25">
      <c r="A331" s="64" t="s">
        <v>649</v>
      </c>
      <c r="B331" s="65" t="s">
        <v>650</v>
      </c>
      <c r="C331" s="11"/>
      <c r="D331" s="14">
        <f>D332</f>
        <v>0</v>
      </c>
    </row>
    <row r="332" spans="1:4" ht="31.5" x14ac:dyDescent="0.25">
      <c r="A332" s="41" t="s">
        <v>651</v>
      </c>
      <c r="B332" s="36" t="s">
        <v>652</v>
      </c>
      <c r="C332" s="17"/>
      <c r="D332" s="18">
        <f>D333</f>
        <v>0</v>
      </c>
    </row>
    <row r="333" spans="1:4" ht="63" x14ac:dyDescent="0.25">
      <c r="A333" s="27" t="s">
        <v>653</v>
      </c>
      <c r="B333" s="28" t="s">
        <v>654</v>
      </c>
      <c r="C333" s="13"/>
      <c r="D333" s="21">
        <f>D334</f>
        <v>0</v>
      </c>
    </row>
    <row r="334" spans="1:4" ht="31.5" x14ac:dyDescent="0.25">
      <c r="A334" s="22" t="s">
        <v>33</v>
      </c>
      <c r="B334" s="23"/>
      <c r="C334" s="24">
        <v>200</v>
      </c>
      <c r="D334" s="26">
        <v>0</v>
      </c>
    </row>
    <row r="335" spans="1:4" ht="47.25" x14ac:dyDescent="0.25">
      <c r="A335" s="64" t="s">
        <v>655</v>
      </c>
      <c r="B335" s="65" t="s">
        <v>656</v>
      </c>
      <c r="C335" s="11"/>
      <c r="D335" s="14">
        <f>D336+D339</f>
        <v>202340</v>
      </c>
    </row>
    <row r="336" spans="1:4" ht="31.5" x14ac:dyDescent="0.25">
      <c r="A336" s="41" t="s">
        <v>657</v>
      </c>
      <c r="B336" s="36" t="s">
        <v>658</v>
      </c>
      <c r="C336" s="17"/>
      <c r="D336" s="18">
        <f>D337</f>
        <v>200000</v>
      </c>
    </row>
    <row r="337" spans="1:4" ht="63" x14ac:dyDescent="0.25">
      <c r="A337" s="27" t="s">
        <v>659</v>
      </c>
      <c r="B337" s="28" t="s">
        <v>660</v>
      </c>
      <c r="C337" s="13"/>
      <c r="D337" s="21">
        <f>D338</f>
        <v>200000</v>
      </c>
    </row>
    <row r="338" spans="1:4" ht="31.5" x14ac:dyDescent="0.25">
      <c r="A338" s="22" t="s">
        <v>33</v>
      </c>
      <c r="B338" s="23"/>
      <c r="C338" s="24">
        <v>200</v>
      </c>
      <c r="D338" s="26">
        <v>200000</v>
      </c>
    </row>
    <row r="339" spans="1:4" ht="31.5" x14ac:dyDescent="0.25">
      <c r="A339" s="79" t="s">
        <v>739</v>
      </c>
      <c r="B339" s="80" t="s">
        <v>737</v>
      </c>
      <c r="C339" s="47"/>
      <c r="D339" s="81">
        <f>D340</f>
        <v>2340</v>
      </c>
    </row>
    <row r="340" spans="1:4" ht="31.5" x14ac:dyDescent="0.25">
      <c r="A340" s="45" t="s">
        <v>740</v>
      </c>
      <c r="B340" s="46" t="s">
        <v>738</v>
      </c>
      <c r="C340" s="47"/>
      <c r="D340" s="82">
        <f>D341</f>
        <v>2340</v>
      </c>
    </row>
    <row r="341" spans="1:4" ht="31.5" x14ac:dyDescent="0.25">
      <c r="A341" s="49" t="s">
        <v>33</v>
      </c>
      <c r="B341" s="50"/>
      <c r="C341" s="47">
        <v>200</v>
      </c>
      <c r="D341" s="48">
        <v>2340</v>
      </c>
    </row>
    <row r="342" spans="1:4" ht="47.25" x14ac:dyDescent="0.25">
      <c r="A342" s="83" t="s">
        <v>748</v>
      </c>
      <c r="B342" s="84" t="s">
        <v>741</v>
      </c>
      <c r="C342" s="85"/>
      <c r="D342" s="86">
        <f>D343+D354+D365</f>
        <v>774825.75000000012</v>
      </c>
    </row>
    <row r="343" spans="1:4" ht="31.5" x14ac:dyDescent="0.25">
      <c r="A343" s="79" t="s">
        <v>749</v>
      </c>
      <c r="B343" s="80" t="s">
        <v>742</v>
      </c>
      <c r="C343" s="87"/>
      <c r="D343" s="81">
        <f>D344+D346+D348+D350+D352</f>
        <v>759740.07000000007</v>
      </c>
    </row>
    <row r="344" spans="1:4" ht="63" x14ac:dyDescent="0.25">
      <c r="A344" s="45" t="s">
        <v>728</v>
      </c>
      <c r="B344" s="46" t="s">
        <v>743</v>
      </c>
      <c r="C344" s="76"/>
      <c r="D344" s="82">
        <f>D345</f>
        <v>473362.26</v>
      </c>
    </row>
    <row r="345" spans="1:4" ht="31.5" x14ac:dyDescent="0.25">
      <c r="A345" s="49" t="s">
        <v>33</v>
      </c>
      <c r="B345" s="46"/>
      <c r="C345" s="47">
        <v>200</v>
      </c>
      <c r="D345" s="48">
        <v>473362.26</v>
      </c>
    </row>
    <row r="346" spans="1:4" ht="63" x14ac:dyDescent="0.25">
      <c r="A346" s="45" t="s">
        <v>750</v>
      </c>
      <c r="B346" s="46" t="s">
        <v>744</v>
      </c>
      <c r="C346" s="47"/>
      <c r="D346" s="82">
        <f>D347</f>
        <v>27145.21</v>
      </c>
    </row>
    <row r="347" spans="1:4" ht="31.5" x14ac:dyDescent="0.25">
      <c r="A347" s="49" t="s">
        <v>33</v>
      </c>
      <c r="B347" s="46"/>
      <c r="C347" s="47">
        <v>200</v>
      </c>
      <c r="D347" s="48">
        <v>27145.21</v>
      </c>
    </row>
    <row r="348" spans="1:4" ht="63" x14ac:dyDescent="0.25">
      <c r="A348" s="45" t="s">
        <v>751</v>
      </c>
      <c r="B348" s="46" t="s">
        <v>745</v>
      </c>
      <c r="C348" s="47"/>
      <c r="D348" s="82">
        <f>D349</f>
        <v>125989.12</v>
      </c>
    </row>
    <row r="349" spans="1:4" ht="31.5" x14ac:dyDescent="0.25">
      <c r="A349" s="49" t="s">
        <v>33</v>
      </c>
      <c r="B349" s="46"/>
      <c r="C349" s="47">
        <v>200</v>
      </c>
      <c r="D349" s="48">
        <v>125989.12</v>
      </c>
    </row>
    <row r="350" spans="1:4" ht="63" x14ac:dyDescent="0.25">
      <c r="A350" s="45" t="s">
        <v>752</v>
      </c>
      <c r="B350" s="46" t="s">
        <v>746</v>
      </c>
      <c r="C350" s="47"/>
      <c r="D350" s="82">
        <f>D351</f>
        <v>77339.759999999995</v>
      </c>
    </row>
    <row r="351" spans="1:4" ht="31.5" x14ac:dyDescent="0.25">
      <c r="A351" s="49" t="s">
        <v>33</v>
      </c>
      <c r="B351" s="46"/>
      <c r="C351" s="47">
        <v>200</v>
      </c>
      <c r="D351" s="48">
        <v>77339.759999999995</v>
      </c>
    </row>
    <row r="352" spans="1:4" ht="63" x14ac:dyDescent="0.25">
      <c r="A352" s="45" t="s">
        <v>753</v>
      </c>
      <c r="B352" s="46" t="s">
        <v>747</v>
      </c>
      <c r="C352" s="47"/>
      <c r="D352" s="82">
        <f>D353</f>
        <v>55903.72</v>
      </c>
    </row>
    <row r="353" spans="1:4" ht="31.5" x14ac:dyDescent="0.25">
      <c r="A353" s="49" t="s">
        <v>33</v>
      </c>
      <c r="B353" s="50"/>
      <c r="C353" s="47">
        <v>200</v>
      </c>
      <c r="D353" s="48">
        <v>55903.72</v>
      </c>
    </row>
    <row r="354" spans="1:4" ht="31.5" x14ac:dyDescent="0.25">
      <c r="A354" s="79" t="s">
        <v>760</v>
      </c>
      <c r="B354" s="80" t="s">
        <v>754</v>
      </c>
      <c r="C354" s="87"/>
      <c r="D354" s="81">
        <f>D355+D357+D359+D361+D363</f>
        <v>15085.68</v>
      </c>
    </row>
    <row r="355" spans="1:4" ht="63" x14ac:dyDescent="0.25">
      <c r="A355" s="45" t="s">
        <v>728</v>
      </c>
      <c r="B355" s="46" t="s">
        <v>755</v>
      </c>
      <c r="C355" s="76"/>
      <c r="D355" s="82">
        <f>D356</f>
        <v>0</v>
      </c>
    </row>
    <row r="356" spans="1:4" ht="31.5" x14ac:dyDescent="0.25">
      <c r="A356" s="49" t="s">
        <v>33</v>
      </c>
      <c r="B356" s="46"/>
      <c r="C356" s="47">
        <v>200</v>
      </c>
      <c r="D356" s="48">
        <v>0</v>
      </c>
    </row>
    <row r="357" spans="1:4" ht="63" x14ac:dyDescent="0.25">
      <c r="A357" s="45" t="s">
        <v>750</v>
      </c>
      <c r="B357" s="46" t="s">
        <v>756</v>
      </c>
      <c r="C357" s="47"/>
      <c r="D357" s="82">
        <f>D358</f>
        <v>0</v>
      </c>
    </row>
    <row r="358" spans="1:4" ht="31.5" x14ac:dyDescent="0.25">
      <c r="A358" s="49" t="s">
        <v>33</v>
      </c>
      <c r="B358" s="46"/>
      <c r="C358" s="47">
        <v>200</v>
      </c>
      <c r="D358" s="48">
        <v>0</v>
      </c>
    </row>
    <row r="359" spans="1:4" ht="63" x14ac:dyDescent="0.25">
      <c r="A359" s="45" t="s">
        <v>751</v>
      </c>
      <c r="B359" s="46" t="s">
        <v>757</v>
      </c>
      <c r="C359" s="47"/>
      <c r="D359" s="82">
        <f>D360</f>
        <v>0</v>
      </c>
    </row>
    <row r="360" spans="1:4" ht="31.5" x14ac:dyDescent="0.25">
      <c r="A360" s="49" t="s">
        <v>33</v>
      </c>
      <c r="B360" s="46"/>
      <c r="C360" s="47">
        <v>200</v>
      </c>
      <c r="D360" s="48">
        <v>0</v>
      </c>
    </row>
    <row r="361" spans="1:4" ht="63" x14ac:dyDescent="0.25">
      <c r="A361" s="45" t="s">
        <v>752</v>
      </c>
      <c r="B361" s="46" t="s">
        <v>758</v>
      </c>
      <c r="C361" s="47"/>
      <c r="D361" s="82">
        <f>D362</f>
        <v>15085.68</v>
      </c>
    </row>
    <row r="362" spans="1:4" ht="31.5" x14ac:dyDescent="0.25">
      <c r="A362" s="49" t="s">
        <v>33</v>
      </c>
      <c r="B362" s="46"/>
      <c r="C362" s="47">
        <v>200</v>
      </c>
      <c r="D362" s="48">
        <v>15085.68</v>
      </c>
    </row>
    <row r="363" spans="1:4" ht="63" x14ac:dyDescent="0.25">
      <c r="A363" s="45" t="s">
        <v>753</v>
      </c>
      <c r="B363" s="46" t="s">
        <v>759</v>
      </c>
      <c r="C363" s="47"/>
      <c r="D363" s="82">
        <f>D364</f>
        <v>0</v>
      </c>
    </row>
    <row r="364" spans="1:4" ht="31.5" x14ac:dyDescent="0.25">
      <c r="A364" s="49" t="s">
        <v>33</v>
      </c>
      <c r="B364" s="50"/>
      <c r="C364" s="47">
        <v>200</v>
      </c>
      <c r="D364" s="48">
        <v>0</v>
      </c>
    </row>
    <row r="365" spans="1:4" ht="31.5" x14ac:dyDescent="0.25">
      <c r="A365" s="79" t="s">
        <v>762</v>
      </c>
      <c r="B365" s="80" t="s">
        <v>761</v>
      </c>
      <c r="C365" s="87"/>
      <c r="D365" s="81">
        <f>D366+D368+D370+D372+D374</f>
        <v>0</v>
      </c>
    </row>
    <row r="366" spans="1:4" ht="63" x14ac:dyDescent="0.25">
      <c r="A366" s="45" t="s">
        <v>728</v>
      </c>
      <c r="B366" s="46" t="s">
        <v>763</v>
      </c>
      <c r="C366" s="76"/>
      <c r="D366" s="82">
        <f>D367</f>
        <v>0</v>
      </c>
    </row>
    <row r="367" spans="1:4" ht="31.5" x14ac:dyDescent="0.25">
      <c r="A367" s="49" t="s">
        <v>33</v>
      </c>
      <c r="B367" s="46"/>
      <c r="C367" s="47">
        <v>200</v>
      </c>
      <c r="D367" s="48">
        <v>0</v>
      </c>
    </row>
    <row r="368" spans="1:4" ht="63" x14ac:dyDescent="0.25">
      <c r="A368" s="45" t="s">
        <v>750</v>
      </c>
      <c r="B368" s="46" t="s">
        <v>764</v>
      </c>
      <c r="C368" s="47"/>
      <c r="D368" s="82">
        <f>D369</f>
        <v>0</v>
      </c>
    </row>
    <row r="369" spans="1:4" ht="31.5" x14ac:dyDescent="0.25">
      <c r="A369" s="49" t="s">
        <v>33</v>
      </c>
      <c r="B369" s="46"/>
      <c r="C369" s="47">
        <v>200</v>
      </c>
      <c r="D369" s="48">
        <v>0</v>
      </c>
    </row>
    <row r="370" spans="1:4" ht="63" x14ac:dyDescent="0.25">
      <c r="A370" s="45" t="s">
        <v>751</v>
      </c>
      <c r="B370" s="46" t="s">
        <v>765</v>
      </c>
      <c r="C370" s="47"/>
      <c r="D370" s="82">
        <f>D371</f>
        <v>0</v>
      </c>
    </row>
    <row r="371" spans="1:4" ht="31.5" x14ac:dyDescent="0.25">
      <c r="A371" s="49" t="s">
        <v>33</v>
      </c>
      <c r="B371" s="46"/>
      <c r="C371" s="47">
        <v>200</v>
      </c>
      <c r="D371" s="48">
        <v>0</v>
      </c>
    </row>
    <row r="372" spans="1:4" ht="63" x14ac:dyDescent="0.25">
      <c r="A372" s="45" t="s">
        <v>752</v>
      </c>
      <c r="B372" s="46" t="s">
        <v>766</v>
      </c>
      <c r="C372" s="47"/>
      <c r="D372" s="82">
        <f>D373</f>
        <v>0</v>
      </c>
    </row>
    <row r="373" spans="1:4" ht="31.5" x14ac:dyDescent="0.25">
      <c r="A373" s="49" t="s">
        <v>33</v>
      </c>
      <c r="B373" s="46"/>
      <c r="C373" s="47">
        <v>200</v>
      </c>
      <c r="D373" s="48">
        <v>0</v>
      </c>
    </row>
    <row r="374" spans="1:4" ht="63" x14ac:dyDescent="0.25">
      <c r="A374" s="45" t="s">
        <v>753</v>
      </c>
      <c r="B374" s="46" t="s">
        <v>767</v>
      </c>
      <c r="C374" s="47"/>
      <c r="D374" s="82">
        <f>D375</f>
        <v>0</v>
      </c>
    </row>
    <row r="375" spans="1:4" ht="31.5" x14ac:dyDescent="0.25">
      <c r="A375" s="49" t="s">
        <v>33</v>
      </c>
      <c r="B375" s="50"/>
      <c r="C375" s="47">
        <v>200</v>
      </c>
      <c r="D375" s="48">
        <v>0</v>
      </c>
    </row>
    <row r="376" spans="1:4" ht="47.25" x14ac:dyDescent="0.25">
      <c r="A376" s="58" t="s">
        <v>242</v>
      </c>
      <c r="B376" s="59" t="s">
        <v>243</v>
      </c>
      <c r="C376" s="9"/>
      <c r="D376" s="10">
        <f>D377+D391</f>
        <v>56084946.240000002</v>
      </c>
    </row>
    <row r="377" spans="1:4" ht="31.5" x14ac:dyDescent="0.25">
      <c r="A377" s="53" t="s">
        <v>244</v>
      </c>
      <c r="B377" s="54" t="s">
        <v>245</v>
      </c>
      <c r="C377" s="19"/>
      <c r="D377" s="55">
        <f>D378</f>
        <v>48005480.310000002</v>
      </c>
    </row>
    <row r="378" spans="1:4" ht="31.5" x14ac:dyDescent="0.25">
      <c r="A378" s="17" t="s">
        <v>246</v>
      </c>
      <c r="B378" s="16" t="s">
        <v>247</v>
      </c>
      <c r="C378" s="60"/>
      <c r="D378" s="18">
        <f>D379+D381+D383+D385+D387+D389</f>
        <v>48005480.310000002</v>
      </c>
    </row>
    <row r="379" spans="1:4" ht="15.75" x14ac:dyDescent="0.25">
      <c r="A379" s="66" t="s">
        <v>716</v>
      </c>
      <c r="B379" s="20" t="s">
        <v>715</v>
      </c>
      <c r="C379" s="19"/>
      <c r="D379" s="43">
        <f>SUM(D380)</f>
        <v>712190.33</v>
      </c>
    </row>
    <row r="380" spans="1:4" ht="31.5" x14ac:dyDescent="0.25">
      <c r="A380" s="67" t="s">
        <v>33</v>
      </c>
      <c r="B380" s="29"/>
      <c r="C380" s="44">
        <v>200</v>
      </c>
      <c r="D380" s="25">
        <v>712190.33</v>
      </c>
    </row>
    <row r="381" spans="1:4" ht="31.5" x14ac:dyDescent="0.25">
      <c r="A381" s="68" t="s">
        <v>718</v>
      </c>
      <c r="B381" s="20" t="s">
        <v>717</v>
      </c>
      <c r="C381" s="44"/>
      <c r="D381" s="43">
        <f>D382</f>
        <v>12415776.02</v>
      </c>
    </row>
    <row r="382" spans="1:4" ht="31.5" x14ac:dyDescent="0.25">
      <c r="A382" s="67" t="s">
        <v>33</v>
      </c>
      <c r="B382" s="29"/>
      <c r="C382" s="44">
        <v>200</v>
      </c>
      <c r="D382" s="25">
        <v>12415776.02</v>
      </c>
    </row>
    <row r="383" spans="1:4" ht="47.25" x14ac:dyDescent="0.25">
      <c r="A383" s="66" t="s">
        <v>249</v>
      </c>
      <c r="B383" s="20" t="s">
        <v>250</v>
      </c>
      <c r="C383" s="19"/>
      <c r="D383" s="43">
        <f>SUM(D384:D384)</f>
        <v>8726656.1999999993</v>
      </c>
    </row>
    <row r="384" spans="1:4" ht="31.5" x14ac:dyDescent="0.25">
      <c r="A384" s="67" t="s">
        <v>33</v>
      </c>
      <c r="B384" s="29"/>
      <c r="C384" s="44">
        <v>200</v>
      </c>
      <c r="D384" s="25">
        <v>8726656.1999999993</v>
      </c>
    </row>
    <row r="385" spans="1:4" ht="47.25" x14ac:dyDescent="0.25">
      <c r="A385" s="68" t="s">
        <v>720</v>
      </c>
      <c r="B385" s="30" t="s">
        <v>719</v>
      </c>
      <c r="C385" s="44"/>
      <c r="D385" s="25">
        <f>SUM(D386)</f>
        <v>0</v>
      </c>
    </row>
    <row r="386" spans="1:4" ht="31.5" x14ac:dyDescent="0.25">
      <c r="A386" s="67" t="s">
        <v>33</v>
      </c>
      <c r="B386" s="29"/>
      <c r="C386" s="44">
        <v>200</v>
      </c>
      <c r="D386" s="25">
        <v>0</v>
      </c>
    </row>
    <row r="387" spans="1:4" ht="47.25" x14ac:dyDescent="0.25">
      <c r="A387" s="68" t="s">
        <v>722</v>
      </c>
      <c r="B387" s="29" t="s">
        <v>721</v>
      </c>
      <c r="C387" s="44"/>
      <c r="D387" s="25">
        <f>SUM(D388)</f>
        <v>22834502.760000002</v>
      </c>
    </row>
    <row r="388" spans="1:4" ht="31.5" x14ac:dyDescent="0.25">
      <c r="A388" s="67" t="s">
        <v>33</v>
      </c>
      <c r="B388" s="29"/>
      <c r="C388" s="44">
        <v>200</v>
      </c>
      <c r="D388" s="25">
        <v>22834502.760000002</v>
      </c>
    </row>
    <row r="389" spans="1:4" ht="63" x14ac:dyDescent="0.25">
      <c r="A389" s="68" t="s">
        <v>724</v>
      </c>
      <c r="B389" s="29" t="s">
        <v>723</v>
      </c>
      <c r="C389" s="44"/>
      <c r="D389" s="25">
        <f>SUM(D390)</f>
        <v>3316355</v>
      </c>
    </row>
    <row r="390" spans="1:4" ht="31.5" x14ac:dyDescent="0.25">
      <c r="A390" s="67" t="s">
        <v>33</v>
      </c>
      <c r="B390" s="29"/>
      <c r="C390" s="44">
        <v>200</v>
      </c>
      <c r="D390" s="25">
        <v>3316355</v>
      </c>
    </row>
    <row r="391" spans="1:4" ht="31.5" x14ac:dyDescent="0.25">
      <c r="A391" s="53" t="s">
        <v>251</v>
      </c>
      <c r="B391" s="69" t="s">
        <v>252</v>
      </c>
      <c r="C391" s="11"/>
      <c r="D391" s="14">
        <f>D392+D397</f>
        <v>8079465.9299999997</v>
      </c>
    </row>
    <row r="392" spans="1:4" ht="47.25" x14ac:dyDescent="0.25">
      <c r="A392" s="17" t="s">
        <v>253</v>
      </c>
      <c r="B392" s="36" t="s">
        <v>254</v>
      </c>
      <c r="C392" s="17"/>
      <c r="D392" s="18">
        <f>D393+D395</f>
        <v>7913903.9299999997</v>
      </c>
    </row>
    <row r="393" spans="1:4" ht="47.25" x14ac:dyDescent="0.25">
      <c r="A393" s="19" t="s">
        <v>661</v>
      </c>
      <c r="B393" s="30" t="s">
        <v>662</v>
      </c>
      <c r="C393" s="17"/>
      <c r="D393" s="43">
        <f>D394</f>
        <v>0</v>
      </c>
    </row>
    <row r="394" spans="1:4" ht="15.75" x14ac:dyDescent="0.25">
      <c r="A394" s="22" t="s">
        <v>277</v>
      </c>
      <c r="B394" s="23"/>
      <c r="C394" s="24">
        <v>800</v>
      </c>
      <c r="D394" s="25">
        <v>0</v>
      </c>
    </row>
    <row r="395" spans="1:4" ht="47.25" x14ac:dyDescent="0.25">
      <c r="A395" s="19" t="s">
        <v>255</v>
      </c>
      <c r="B395" s="20" t="s">
        <v>256</v>
      </c>
      <c r="C395" s="19"/>
      <c r="D395" s="43">
        <f>D396</f>
        <v>7913903.9299999997</v>
      </c>
    </row>
    <row r="396" spans="1:4" ht="31.5" x14ac:dyDescent="0.25">
      <c r="A396" s="22" t="s">
        <v>33</v>
      </c>
      <c r="B396" s="23"/>
      <c r="C396" s="24">
        <v>200</v>
      </c>
      <c r="D396" s="26">
        <v>7913903.9299999997</v>
      </c>
    </row>
    <row r="397" spans="1:4" ht="47.25" x14ac:dyDescent="0.25">
      <c r="A397" s="17" t="s">
        <v>257</v>
      </c>
      <c r="B397" s="36" t="s">
        <v>258</v>
      </c>
      <c r="C397" s="17"/>
      <c r="D397" s="18">
        <f>D398+D400</f>
        <v>165562</v>
      </c>
    </row>
    <row r="398" spans="1:4" ht="63" x14ac:dyDescent="0.25">
      <c r="A398" s="13" t="s">
        <v>259</v>
      </c>
      <c r="B398" s="20" t="s">
        <v>260</v>
      </c>
      <c r="C398" s="13"/>
      <c r="D398" s="21">
        <f>D399</f>
        <v>2931</v>
      </c>
    </row>
    <row r="399" spans="1:4" ht="31.5" x14ac:dyDescent="0.25">
      <c r="A399" s="22" t="s">
        <v>33</v>
      </c>
      <c r="B399" s="29"/>
      <c r="C399" s="24">
        <v>200</v>
      </c>
      <c r="D399" s="26">
        <v>2931</v>
      </c>
    </row>
    <row r="400" spans="1:4" ht="47.25" x14ac:dyDescent="0.25">
      <c r="A400" s="13" t="s">
        <v>261</v>
      </c>
      <c r="B400" s="20" t="s">
        <v>262</v>
      </c>
      <c r="C400" s="13"/>
      <c r="D400" s="21">
        <f>D401</f>
        <v>162631</v>
      </c>
    </row>
    <row r="401" spans="1:4" ht="31.5" x14ac:dyDescent="0.25">
      <c r="A401" s="22" t="s">
        <v>33</v>
      </c>
      <c r="B401" s="23"/>
      <c r="C401" s="24">
        <v>200</v>
      </c>
      <c r="D401" s="26">
        <v>162631</v>
      </c>
    </row>
    <row r="402" spans="1:4" ht="47.25" x14ac:dyDescent="0.25">
      <c r="A402" s="7" t="s">
        <v>263</v>
      </c>
      <c r="B402" s="8" t="s">
        <v>264</v>
      </c>
      <c r="C402" s="7"/>
      <c r="D402" s="10">
        <f>SUM(D403+D415)</f>
        <v>0</v>
      </c>
    </row>
    <row r="403" spans="1:4" ht="47.25" x14ac:dyDescent="0.25">
      <c r="A403" s="11" t="s">
        <v>265</v>
      </c>
      <c r="B403" s="12" t="s">
        <v>266</v>
      </c>
      <c r="C403" s="11"/>
      <c r="D403" s="14">
        <f>D404+D412+D407</f>
        <v>0</v>
      </c>
    </row>
    <row r="404" spans="1:4" ht="31.5" x14ac:dyDescent="0.25">
      <c r="A404" s="17" t="s">
        <v>663</v>
      </c>
      <c r="B404" s="16" t="s">
        <v>664</v>
      </c>
      <c r="C404" s="17"/>
      <c r="D404" s="18">
        <f>D405</f>
        <v>0</v>
      </c>
    </row>
    <row r="405" spans="1:4" ht="63" x14ac:dyDescent="0.25">
      <c r="A405" s="13" t="s">
        <v>665</v>
      </c>
      <c r="B405" s="70" t="s">
        <v>666</v>
      </c>
      <c r="C405" s="13"/>
      <c r="D405" s="21">
        <f>D406</f>
        <v>0</v>
      </c>
    </row>
    <row r="406" spans="1:4" ht="31.5" x14ac:dyDescent="0.25">
      <c r="A406" s="22" t="s">
        <v>33</v>
      </c>
      <c r="B406" s="35"/>
      <c r="C406" s="24">
        <v>200</v>
      </c>
      <c r="D406" s="26"/>
    </row>
    <row r="407" spans="1:4" ht="15.75" x14ac:dyDescent="0.25">
      <c r="A407" s="41" t="s">
        <v>771</v>
      </c>
      <c r="B407" s="16" t="s">
        <v>768</v>
      </c>
      <c r="C407" s="17"/>
      <c r="D407" s="18">
        <f>D408+D410</f>
        <v>0</v>
      </c>
    </row>
    <row r="408" spans="1:4" ht="78.75" x14ac:dyDescent="0.25">
      <c r="A408" s="27" t="s">
        <v>772</v>
      </c>
      <c r="B408" s="35" t="s">
        <v>769</v>
      </c>
      <c r="C408" s="24"/>
      <c r="D408" s="26">
        <f>D409</f>
        <v>0</v>
      </c>
    </row>
    <row r="409" spans="1:4" ht="31.5" x14ac:dyDescent="0.25">
      <c r="A409" s="22" t="s">
        <v>33</v>
      </c>
      <c r="B409" s="35"/>
      <c r="C409" s="24">
        <v>200</v>
      </c>
      <c r="D409" s="26">
        <v>0</v>
      </c>
    </row>
    <row r="410" spans="1:4" ht="78.75" x14ac:dyDescent="0.25">
      <c r="A410" s="27" t="s">
        <v>773</v>
      </c>
      <c r="B410" s="35" t="s">
        <v>770</v>
      </c>
      <c r="C410" s="24"/>
      <c r="D410" s="26">
        <f>D411</f>
        <v>0</v>
      </c>
    </row>
    <row r="411" spans="1:4" ht="31.5" x14ac:dyDescent="0.25">
      <c r="A411" s="22" t="s">
        <v>33</v>
      </c>
      <c r="B411" s="35"/>
      <c r="C411" s="24">
        <v>200</v>
      </c>
      <c r="D411" s="26">
        <v>0</v>
      </c>
    </row>
    <row r="412" spans="1:4" ht="31.5" x14ac:dyDescent="0.25">
      <c r="A412" s="17" t="s">
        <v>267</v>
      </c>
      <c r="B412" s="16" t="s">
        <v>268</v>
      </c>
      <c r="C412" s="17"/>
      <c r="D412" s="18">
        <f>D413</f>
        <v>0</v>
      </c>
    </row>
    <row r="413" spans="1:4" ht="47.25" x14ac:dyDescent="0.25">
      <c r="A413" s="71" t="s">
        <v>269</v>
      </c>
      <c r="B413" s="35" t="s">
        <v>270</v>
      </c>
      <c r="C413" s="13"/>
      <c r="D413" s="21">
        <f>D414</f>
        <v>0</v>
      </c>
    </row>
    <row r="414" spans="1:4" ht="31.5" x14ac:dyDescent="0.25">
      <c r="A414" s="22" t="s">
        <v>33</v>
      </c>
      <c r="B414" s="35"/>
      <c r="C414" s="24">
        <v>200</v>
      </c>
      <c r="D414" s="26">
        <v>0</v>
      </c>
    </row>
    <row r="415" spans="1:4" ht="31.5" x14ac:dyDescent="0.25">
      <c r="A415" s="11" t="s">
        <v>271</v>
      </c>
      <c r="B415" s="54" t="s">
        <v>272</v>
      </c>
      <c r="C415" s="11"/>
      <c r="D415" s="14">
        <f>D416</f>
        <v>0</v>
      </c>
    </row>
    <row r="416" spans="1:4" ht="31.5" x14ac:dyDescent="0.25">
      <c r="A416" s="17" t="s">
        <v>273</v>
      </c>
      <c r="B416" s="16" t="s">
        <v>274</v>
      </c>
      <c r="C416" s="17"/>
      <c r="D416" s="18">
        <f>SUM(D417+D419+D421+D423+D425+D427+D429)</f>
        <v>0</v>
      </c>
    </row>
    <row r="417" spans="1:4" ht="110.25" x14ac:dyDescent="0.25">
      <c r="A417" s="19" t="s">
        <v>275</v>
      </c>
      <c r="B417" s="35" t="s">
        <v>276</v>
      </c>
      <c r="C417" s="13"/>
      <c r="D417" s="43">
        <f>D418</f>
        <v>0</v>
      </c>
    </row>
    <row r="418" spans="1:4" ht="15.75" x14ac:dyDescent="0.25">
      <c r="A418" s="22" t="s">
        <v>277</v>
      </c>
      <c r="B418" s="23"/>
      <c r="C418" s="24">
        <v>800</v>
      </c>
      <c r="D418" s="25">
        <v>0</v>
      </c>
    </row>
    <row r="419" spans="1:4" ht="94.5" x14ac:dyDescent="0.25">
      <c r="A419" s="27" t="s">
        <v>667</v>
      </c>
      <c r="B419" s="28" t="s">
        <v>280</v>
      </c>
      <c r="C419" s="24"/>
      <c r="D419" s="25">
        <f>SUM(D420)</f>
        <v>0</v>
      </c>
    </row>
    <row r="420" spans="1:4" ht="31.5" x14ac:dyDescent="0.25">
      <c r="A420" s="22" t="s">
        <v>33</v>
      </c>
      <c r="B420" s="23"/>
      <c r="C420" s="24">
        <v>200</v>
      </c>
      <c r="D420" s="25">
        <v>0</v>
      </c>
    </row>
    <row r="421" spans="1:4" ht="94.5" x14ac:dyDescent="0.25">
      <c r="A421" s="27" t="s">
        <v>668</v>
      </c>
      <c r="B421" s="28" t="s">
        <v>281</v>
      </c>
      <c r="C421" s="24"/>
      <c r="D421" s="25">
        <f>SUM(D422)</f>
        <v>0</v>
      </c>
    </row>
    <row r="422" spans="1:4" ht="31.5" x14ac:dyDescent="0.25">
      <c r="A422" s="22" t="s">
        <v>33</v>
      </c>
      <c r="B422" s="23"/>
      <c r="C422" s="24">
        <v>200</v>
      </c>
      <c r="D422" s="25">
        <v>0</v>
      </c>
    </row>
    <row r="423" spans="1:4" ht="110.25" x14ac:dyDescent="0.25">
      <c r="A423" s="19" t="s">
        <v>278</v>
      </c>
      <c r="B423" s="20" t="s">
        <v>279</v>
      </c>
      <c r="C423" s="13"/>
      <c r="D423" s="43">
        <f>D424</f>
        <v>0</v>
      </c>
    </row>
    <row r="424" spans="1:4" ht="15.75" x14ac:dyDescent="0.25">
      <c r="A424" s="22" t="s">
        <v>277</v>
      </c>
      <c r="B424" s="23"/>
      <c r="C424" s="24">
        <v>800</v>
      </c>
      <c r="D424" s="25">
        <v>0</v>
      </c>
    </row>
    <row r="425" spans="1:4" ht="94.5" x14ac:dyDescent="0.25">
      <c r="A425" s="27" t="s">
        <v>282</v>
      </c>
      <c r="B425" s="20" t="s">
        <v>283</v>
      </c>
      <c r="C425" s="13"/>
      <c r="D425" s="21">
        <f>D426</f>
        <v>0</v>
      </c>
    </row>
    <row r="426" spans="1:4" ht="31.5" x14ac:dyDescent="0.25">
      <c r="A426" s="22" t="s">
        <v>33</v>
      </c>
      <c r="B426" s="23"/>
      <c r="C426" s="24">
        <v>200</v>
      </c>
      <c r="D426" s="26">
        <v>0</v>
      </c>
    </row>
    <row r="427" spans="1:4" ht="94.5" x14ac:dyDescent="0.25">
      <c r="A427" s="27" t="s">
        <v>284</v>
      </c>
      <c r="B427" s="20" t="s">
        <v>285</v>
      </c>
      <c r="C427" s="13"/>
      <c r="D427" s="21">
        <f>D428</f>
        <v>0</v>
      </c>
    </row>
    <row r="428" spans="1:4" ht="31.5" x14ac:dyDescent="0.25">
      <c r="A428" s="22" t="s">
        <v>33</v>
      </c>
      <c r="B428" s="23"/>
      <c r="C428" s="24">
        <v>200</v>
      </c>
      <c r="D428" s="26">
        <v>0</v>
      </c>
    </row>
    <row r="429" spans="1:4" ht="94.5" x14ac:dyDescent="0.25">
      <c r="A429" s="27" t="s">
        <v>286</v>
      </c>
      <c r="B429" s="20" t="s">
        <v>287</v>
      </c>
      <c r="C429" s="13"/>
      <c r="D429" s="21">
        <f>D430</f>
        <v>0</v>
      </c>
    </row>
    <row r="430" spans="1:4" ht="31.5" x14ac:dyDescent="0.25">
      <c r="A430" s="22" t="s">
        <v>33</v>
      </c>
      <c r="B430" s="23"/>
      <c r="C430" s="24">
        <v>200</v>
      </c>
      <c r="D430" s="26">
        <v>0</v>
      </c>
    </row>
    <row r="431" spans="1:4" ht="47.25" x14ac:dyDescent="0.25">
      <c r="A431" s="58" t="s">
        <v>288</v>
      </c>
      <c r="B431" s="59" t="s">
        <v>289</v>
      </c>
      <c r="C431" s="9"/>
      <c r="D431" s="10">
        <f>D432</f>
        <v>853003.62</v>
      </c>
    </row>
    <row r="432" spans="1:4" ht="31.5" x14ac:dyDescent="0.25">
      <c r="A432" s="53" t="s">
        <v>290</v>
      </c>
      <c r="B432" s="54" t="s">
        <v>291</v>
      </c>
      <c r="C432" s="13"/>
      <c r="D432" s="14">
        <f>D433</f>
        <v>853003.62</v>
      </c>
    </row>
    <row r="433" spans="1:4" ht="63" x14ac:dyDescent="0.25">
      <c r="A433" s="17" t="s">
        <v>292</v>
      </c>
      <c r="B433" s="16" t="s">
        <v>293</v>
      </c>
      <c r="C433" s="60"/>
      <c r="D433" s="18">
        <f>D434+D436</f>
        <v>853003.62</v>
      </c>
    </row>
    <row r="434" spans="1:4" ht="47.25" x14ac:dyDescent="0.25">
      <c r="A434" s="19" t="s">
        <v>726</v>
      </c>
      <c r="B434" s="35" t="s">
        <v>725</v>
      </c>
      <c r="C434" s="13"/>
      <c r="D434" s="21">
        <f>D435</f>
        <v>190000</v>
      </c>
    </row>
    <row r="435" spans="1:4" ht="47.25" x14ac:dyDescent="0.25">
      <c r="A435" s="22" t="s">
        <v>14</v>
      </c>
      <c r="B435" s="23"/>
      <c r="C435" s="24">
        <v>600</v>
      </c>
      <c r="D435" s="26">
        <v>190000</v>
      </c>
    </row>
    <row r="436" spans="1:4" ht="47.25" x14ac:dyDescent="0.25">
      <c r="A436" s="19" t="s">
        <v>294</v>
      </c>
      <c r="B436" s="35" t="s">
        <v>295</v>
      </c>
      <c r="C436" s="13"/>
      <c r="D436" s="21">
        <f>D437</f>
        <v>663003.62</v>
      </c>
    </row>
    <row r="437" spans="1:4" ht="47.25" x14ac:dyDescent="0.25">
      <c r="A437" s="22" t="s">
        <v>14</v>
      </c>
      <c r="B437" s="23"/>
      <c r="C437" s="24">
        <v>600</v>
      </c>
      <c r="D437" s="26">
        <v>663003.62</v>
      </c>
    </row>
    <row r="438" spans="1:4" ht="63" x14ac:dyDescent="0.25">
      <c r="A438" s="58" t="s">
        <v>296</v>
      </c>
      <c r="B438" s="59" t="s">
        <v>297</v>
      </c>
      <c r="C438" s="9"/>
      <c r="D438" s="10">
        <f>D439+D446+D456+D471</f>
        <v>32920</v>
      </c>
    </row>
    <row r="439" spans="1:4" ht="47.25" x14ac:dyDescent="0.25">
      <c r="A439" s="11" t="s">
        <v>298</v>
      </c>
      <c r="B439" s="12" t="s">
        <v>299</v>
      </c>
      <c r="C439" s="13"/>
      <c r="D439" s="14">
        <f>D440+D443</f>
        <v>0</v>
      </c>
    </row>
    <row r="440" spans="1:4" ht="47.25" x14ac:dyDescent="0.25">
      <c r="A440" s="17" t="s">
        <v>300</v>
      </c>
      <c r="B440" s="16" t="s">
        <v>301</v>
      </c>
      <c r="C440" s="17"/>
      <c r="D440" s="18">
        <f>D441</f>
        <v>0</v>
      </c>
    </row>
    <row r="441" spans="1:4" ht="31.5" x14ac:dyDescent="0.25">
      <c r="A441" s="13" t="s">
        <v>302</v>
      </c>
      <c r="B441" s="35" t="s">
        <v>303</v>
      </c>
      <c r="C441" s="13"/>
      <c r="D441" s="43">
        <f>SUM(D442:D442)</f>
        <v>0</v>
      </c>
    </row>
    <row r="442" spans="1:4" ht="47.25" x14ac:dyDescent="0.25">
      <c r="A442" s="22" t="s">
        <v>14</v>
      </c>
      <c r="B442" s="23"/>
      <c r="C442" s="24">
        <v>600</v>
      </c>
      <c r="D442" s="25">
        <v>0</v>
      </c>
    </row>
    <row r="443" spans="1:4" ht="47.25" x14ac:dyDescent="0.25">
      <c r="A443" s="17" t="s">
        <v>304</v>
      </c>
      <c r="B443" s="16" t="s">
        <v>305</v>
      </c>
      <c r="C443" s="17"/>
      <c r="D443" s="18">
        <f>D444</f>
        <v>0</v>
      </c>
    </row>
    <row r="444" spans="1:4" ht="31.5" x14ac:dyDescent="0.25">
      <c r="A444" s="13" t="s">
        <v>302</v>
      </c>
      <c r="B444" s="35" t="s">
        <v>306</v>
      </c>
      <c r="C444" s="13"/>
      <c r="D444" s="43">
        <f>SUM(D445:D445)</f>
        <v>0</v>
      </c>
    </row>
    <row r="445" spans="1:4" ht="47.25" x14ac:dyDescent="0.25">
      <c r="A445" s="22" t="s">
        <v>14</v>
      </c>
      <c r="B445" s="23"/>
      <c r="C445" s="24">
        <v>600</v>
      </c>
      <c r="D445" s="25">
        <v>0</v>
      </c>
    </row>
    <row r="446" spans="1:4" ht="47.25" x14ac:dyDescent="0.25">
      <c r="A446" s="11" t="s">
        <v>307</v>
      </c>
      <c r="B446" s="12" t="s">
        <v>308</v>
      </c>
      <c r="C446" s="11"/>
      <c r="D446" s="14">
        <f>D447+D450+D453</f>
        <v>17000</v>
      </c>
    </row>
    <row r="447" spans="1:4" ht="47.25" x14ac:dyDescent="0.25">
      <c r="A447" s="17" t="s">
        <v>309</v>
      </c>
      <c r="B447" s="16" t="s">
        <v>310</v>
      </c>
      <c r="C447" s="17"/>
      <c r="D447" s="18">
        <f>D448</f>
        <v>0</v>
      </c>
    </row>
    <row r="448" spans="1:4" ht="31.5" x14ac:dyDescent="0.25">
      <c r="A448" s="13" t="s">
        <v>311</v>
      </c>
      <c r="B448" s="35" t="s">
        <v>312</v>
      </c>
      <c r="C448" s="13"/>
      <c r="D448" s="43">
        <f>D449</f>
        <v>0</v>
      </c>
    </row>
    <row r="449" spans="1:4" ht="47.25" x14ac:dyDescent="0.25">
      <c r="A449" s="22" t="s">
        <v>14</v>
      </c>
      <c r="B449" s="23"/>
      <c r="C449" s="24">
        <v>600</v>
      </c>
      <c r="D449" s="25">
        <v>0</v>
      </c>
    </row>
    <row r="450" spans="1:4" ht="47.25" x14ac:dyDescent="0.25">
      <c r="A450" s="17" t="s">
        <v>313</v>
      </c>
      <c r="B450" s="16" t="s">
        <v>314</v>
      </c>
      <c r="C450" s="17"/>
      <c r="D450" s="18">
        <f>D451</f>
        <v>0</v>
      </c>
    </row>
    <row r="451" spans="1:4" ht="31.5" x14ac:dyDescent="0.25">
      <c r="A451" s="13" t="s">
        <v>311</v>
      </c>
      <c r="B451" s="35" t="s">
        <v>315</v>
      </c>
      <c r="C451" s="13"/>
      <c r="D451" s="43">
        <f>D452</f>
        <v>0</v>
      </c>
    </row>
    <row r="452" spans="1:4" ht="47.25" x14ac:dyDescent="0.25">
      <c r="A452" s="22" t="s">
        <v>14</v>
      </c>
      <c r="B452" s="23"/>
      <c r="C452" s="24">
        <v>600</v>
      </c>
      <c r="D452" s="25">
        <v>0</v>
      </c>
    </row>
    <row r="453" spans="1:4" ht="47.25" x14ac:dyDescent="0.25">
      <c r="A453" s="17" t="s">
        <v>316</v>
      </c>
      <c r="B453" s="16" t="s">
        <v>317</v>
      </c>
      <c r="C453" s="17"/>
      <c r="D453" s="18">
        <f>D454</f>
        <v>17000</v>
      </c>
    </row>
    <row r="454" spans="1:4" ht="31.5" x14ac:dyDescent="0.25">
      <c r="A454" s="13" t="s">
        <v>311</v>
      </c>
      <c r="B454" s="35" t="s">
        <v>318</v>
      </c>
      <c r="C454" s="24"/>
      <c r="D454" s="43">
        <f>D455</f>
        <v>17000</v>
      </c>
    </row>
    <row r="455" spans="1:4" ht="47.25" x14ac:dyDescent="0.25">
      <c r="A455" s="22" t="s">
        <v>14</v>
      </c>
      <c r="B455" s="23"/>
      <c r="C455" s="24">
        <v>600</v>
      </c>
      <c r="D455" s="25">
        <v>17000</v>
      </c>
    </row>
    <row r="456" spans="1:4" ht="47.25" x14ac:dyDescent="0.25">
      <c r="A456" s="11" t="s">
        <v>319</v>
      </c>
      <c r="B456" s="12" t="s">
        <v>320</v>
      </c>
      <c r="C456" s="11"/>
      <c r="D456" s="14">
        <f>D457+D461+D465+D468</f>
        <v>15920</v>
      </c>
    </row>
    <row r="457" spans="1:4" ht="47.25" x14ac:dyDescent="0.25">
      <c r="A457" s="17" t="s">
        <v>321</v>
      </c>
      <c r="B457" s="16" t="s">
        <v>322</v>
      </c>
      <c r="C457" s="17"/>
      <c r="D457" s="18">
        <f>D458</f>
        <v>4000</v>
      </c>
    </row>
    <row r="458" spans="1:4" ht="47.25" x14ac:dyDescent="0.25">
      <c r="A458" s="13" t="s">
        <v>323</v>
      </c>
      <c r="B458" s="35" t="s">
        <v>324</v>
      </c>
      <c r="C458" s="13"/>
      <c r="D458" s="21">
        <f>SUM(D459:D460)</f>
        <v>4000</v>
      </c>
    </row>
    <row r="459" spans="1:4" ht="31.5" x14ac:dyDescent="0.25">
      <c r="A459" s="22" t="s">
        <v>33</v>
      </c>
      <c r="B459" s="23"/>
      <c r="C459" s="24">
        <v>200</v>
      </c>
      <c r="D459" s="26">
        <v>4000</v>
      </c>
    </row>
    <row r="460" spans="1:4" ht="47.25" x14ac:dyDescent="0.25">
      <c r="A460" s="22" t="s">
        <v>14</v>
      </c>
      <c r="B460" s="23"/>
      <c r="C460" s="24">
        <v>600</v>
      </c>
      <c r="D460" s="26">
        <v>0</v>
      </c>
    </row>
    <row r="461" spans="1:4" ht="63" x14ac:dyDescent="0.25">
      <c r="A461" s="17" t="s">
        <v>325</v>
      </c>
      <c r="B461" s="16" t="s">
        <v>326</v>
      </c>
      <c r="C461" s="17"/>
      <c r="D461" s="18">
        <f>D462</f>
        <v>0</v>
      </c>
    </row>
    <row r="462" spans="1:4" ht="47.25" x14ac:dyDescent="0.25">
      <c r="A462" s="13" t="s">
        <v>323</v>
      </c>
      <c r="B462" s="35" t="s">
        <v>327</v>
      </c>
      <c r="C462" s="24"/>
      <c r="D462" s="21">
        <f>SUM(D463:D464)</f>
        <v>0</v>
      </c>
    </row>
    <row r="463" spans="1:4" ht="31.5" x14ac:dyDescent="0.25">
      <c r="A463" s="22" t="s">
        <v>33</v>
      </c>
      <c r="B463" s="23"/>
      <c r="C463" s="24">
        <v>200</v>
      </c>
      <c r="D463" s="26">
        <v>0</v>
      </c>
    </row>
    <row r="464" spans="1:4" ht="47.25" x14ac:dyDescent="0.25">
      <c r="A464" s="22" t="s">
        <v>14</v>
      </c>
      <c r="B464" s="23"/>
      <c r="C464" s="24">
        <v>600</v>
      </c>
      <c r="D464" s="26">
        <v>0</v>
      </c>
    </row>
    <row r="465" spans="1:4" ht="47.25" x14ac:dyDescent="0.25">
      <c r="A465" s="17" t="s">
        <v>328</v>
      </c>
      <c r="B465" s="16" t="s">
        <v>329</v>
      </c>
      <c r="C465" s="17"/>
      <c r="D465" s="18">
        <f>D466</f>
        <v>5000</v>
      </c>
    </row>
    <row r="466" spans="1:4" ht="47.25" x14ac:dyDescent="0.25">
      <c r="A466" s="13" t="s">
        <v>323</v>
      </c>
      <c r="B466" s="35" t="s">
        <v>330</v>
      </c>
      <c r="C466" s="17"/>
      <c r="D466" s="43">
        <f>D467</f>
        <v>5000</v>
      </c>
    </row>
    <row r="467" spans="1:4" ht="47.25" x14ac:dyDescent="0.25">
      <c r="A467" s="22" t="s">
        <v>14</v>
      </c>
      <c r="B467" s="23"/>
      <c r="C467" s="24">
        <v>600</v>
      </c>
      <c r="D467" s="25">
        <v>5000</v>
      </c>
    </row>
    <row r="468" spans="1:4" ht="63" x14ac:dyDescent="0.25">
      <c r="A468" s="17" t="s">
        <v>331</v>
      </c>
      <c r="B468" s="16" t="s">
        <v>332</v>
      </c>
      <c r="C468" s="17"/>
      <c r="D468" s="18">
        <f>D469</f>
        <v>6920</v>
      </c>
    </row>
    <row r="469" spans="1:4" ht="47.25" x14ac:dyDescent="0.25">
      <c r="A469" s="13" t="s">
        <v>323</v>
      </c>
      <c r="B469" s="35" t="s">
        <v>333</v>
      </c>
      <c r="C469" s="24"/>
      <c r="D469" s="21">
        <f>D470</f>
        <v>6920</v>
      </c>
    </row>
    <row r="470" spans="1:4" ht="31.5" x14ac:dyDescent="0.25">
      <c r="A470" s="22" t="s">
        <v>33</v>
      </c>
      <c r="B470" s="23"/>
      <c r="C470" s="24">
        <v>200</v>
      </c>
      <c r="D470" s="26">
        <v>6920</v>
      </c>
    </row>
    <row r="471" spans="1:4" ht="78.75" x14ac:dyDescent="0.25">
      <c r="A471" s="11" t="s">
        <v>334</v>
      </c>
      <c r="B471" s="12" t="s">
        <v>335</v>
      </c>
      <c r="C471" s="11"/>
      <c r="D471" s="14">
        <f>D472+D475+D481</f>
        <v>0</v>
      </c>
    </row>
    <row r="472" spans="1:4" ht="63" x14ac:dyDescent="0.25">
      <c r="A472" s="17" t="s">
        <v>336</v>
      </c>
      <c r="B472" s="16" t="s">
        <v>337</v>
      </c>
      <c r="C472" s="17"/>
      <c r="D472" s="18">
        <f>D473</f>
        <v>0</v>
      </c>
    </row>
    <row r="473" spans="1:4" ht="63" x14ac:dyDescent="0.25">
      <c r="A473" s="13" t="s">
        <v>486</v>
      </c>
      <c r="B473" s="20" t="s">
        <v>338</v>
      </c>
      <c r="C473" s="13"/>
      <c r="D473" s="21">
        <f>SUM(D474:D474)</f>
        <v>0</v>
      </c>
    </row>
    <row r="474" spans="1:4" ht="47.25" x14ac:dyDescent="0.25">
      <c r="A474" s="22" t="s">
        <v>14</v>
      </c>
      <c r="B474" s="23"/>
      <c r="C474" s="24">
        <v>600</v>
      </c>
      <c r="D474" s="26">
        <v>0</v>
      </c>
    </row>
    <row r="475" spans="1:4" ht="63" x14ac:dyDescent="0.25">
      <c r="A475" s="17" t="s">
        <v>339</v>
      </c>
      <c r="B475" s="16" t="s">
        <v>340</v>
      </c>
      <c r="C475" s="17"/>
      <c r="D475" s="18">
        <f>D476+D479</f>
        <v>0</v>
      </c>
    </row>
    <row r="476" spans="1:4" ht="63" x14ac:dyDescent="0.25">
      <c r="A476" s="13" t="s">
        <v>486</v>
      </c>
      <c r="B476" s="20" t="s">
        <v>341</v>
      </c>
      <c r="C476" s="24"/>
      <c r="D476" s="21">
        <f>SUM(D477:D478)</f>
        <v>0</v>
      </c>
    </row>
    <row r="477" spans="1:4" ht="31.5" x14ac:dyDescent="0.25">
      <c r="A477" s="22" t="s">
        <v>33</v>
      </c>
      <c r="B477" s="23"/>
      <c r="C477" s="24">
        <v>200</v>
      </c>
      <c r="D477" s="26">
        <v>0</v>
      </c>
    </row>
    <row r="478" spans="1:4" ht="47.25" x14ac:dyDescent="0.25">
      <c r="A478" s="22" t="s">
        <v>14</v>
      </c>
      <c r="B478" s="23"/>
      <c r="C478" s="24">
        <v>600</v>
      </c>
      <c r="D478" s="26">
        <v>0</v>
      </c>
    </row>
    <row r="479" spans="1:4" ht="47.25" x14ac:dyDescent="0.25">
      <c r="A479" s="27" t="s">
        <v>775</v>
      </c>
      <c r="B479" s="28" t="s">
        <v>774</v>
      </c>
      <c r="C479" s="13"/>
      <c r="D479" s="21">
        <f>D480</f>
        <v>0</v>
      </c>
    </row>
    <row r="480" spans="1:4" ht="78.75" x14ac:dyDescent="0.25">
      <c r="A480" s="22" t="s">
        <v>672</v>
      </c>
      <c r="B480" s="23"/>
      <c r="C480" s="24">
        <v>100</v>
      </c>
      <c r="D480" s="26">
        <v>0</v>
      </c>
    </row>
    <row r="481" spans="1:4" ht="110.25" x14ac:dyDescent="0.25">
      <c r="A481" s="17" t="s">
        <v>342</v>
      </c>
      <c r="B481" s="16" t="s">
        <v>343</v>
      </c>
      <c r="C481" s="17"/>
      <c r="D481" s="18">
        <f>D482</f>
        <v>0</v>
      </c>
    </row>
    <row r="482" spans="1:4" ht="63" x14ac:dyDescent="0.25">
      <c r="A482" s="13" t="s">
        <v>486</v>
      </c>
      <c r="B482" s="20" t="s">
        <v>344</v>
      </c>
      <c r="C482" s="17"/>
      <c r="D482" s="43">
        <f>SUM(D483:D483)</f>
        <v>0</v>
      </c>
    </row>
    <row r="483" spans="1:4" ht="47.25" x14ac:dyDescent="0.25">
      <c r="A483" s="22" t="s">
        <v>14</v>
      </c>
      <c r="B483" s="23"/>
      <c r="C483" s="24">
        <v>600</v>
      </c>
      <c r="D483" s="25">
        <v>0</v>
      </c>
    </row>
    <row r="484" spans="1:4" ht="78.75" x14ac:dyDescent="0.25">
      <c r="A484" s="7" t="s">
        <v>345</v>
      </c>
      <c r="B484" s="8" t="s">
        <v>346</v>
      </c>
      <c r="C484" s="9"/>
      <c r="D484" s="10">
        <f>D485</f>
        <v>103233.2</v>
      </c>
    </row>
    <row r="485" spans="1:4" ht="63" x14ac:dyDescent="0.25">
      <c r="A485" s="11" t="s">
        <v>347</v>
      </c>
      <c r="B485" s="12" t="s">
        <v>348</v>
      </c>
      <c r="C485" s="13"/>
      <c r="D485" s="14">
        <f>D486+D489+D492+D495+D498</f>
        <v>103233.2</v>
      </c>
    </row>
    <row r="486" spans="1:4" ht="31.5" x14ac:dyDescent="0.25">
      <c r="A486" s="17" t="s">
        <v>349</v>
      </c>
      <c r="B486" s="16" t="s">
        <v>350</v>
      </c>
      <c r="C486" s="60"/>
      <c r="D486" s="18">
        <f t="shared" ref="D486:D487" si="5">D487</f>
        <v>0</v>
      </c>
    </row>
    <row r="487" spans="1:4" ht="31.5" x14ac:dyDescent="0.25">
      <c r="A487" s="13" t="s">
        <v>351</v>
      </c>
      <c r="B487" s="35" t="s">
        <v>352</v>
      </c>
      <c r="C487" s="13"/>
      <c r="D487" s="21">
        <f t="shared" si="5"/>
        <v>0</v>
      </c>
    </row>
    <row r="488" spans="1:4" ht="31.5" x14ac:dyDescent="0.25">
      <c r="A488" s="22" t="s">
        <v>33</v>
      </c>
      <c r="B488" s="23"/>
      <c r="C488" s="24">
        <v>200</v>
      </c>
      <c r="D488" s="26">
        <v>0</v>
      </c>
    </row>
    <row r="489" spans="1:4" ht="31.5" x14ac:dyDescent="0.25">
      <c r="A489" s="17" t="s">
        <v>353</v>
      </c>
      <c r="B489" s="16" t="s">
        <v>354</v>
      </c>
      <c r="C489" s="60"/>
      <c r="D489" s="18">
        <f t="shared" ref="D489:D490" si="6">D490</f>
        <v>43900</v>
      </c>
    </row>
    <row r="490" spans="1:4" ht="31.5" x14ac:dyDescent="0.25">
      <c r="A490" s="13" t="s">
        <v>355</v>
      </c>
      <c r="B490" s="35" t="s">
        <v>356</v>
      </c>
      <c r="C490" s="13"/>
      <c r="D490" s="21">
        <f t="shared" si="6"/>
        <v>43900</v>
      </c>
    </row>
    <row r="491" spans="1:4" ht="31.5" x14ac:dyDescent="0.25">
      <c r="A491" s="22" t="s">
        <v>33</v>
      </c>
      <c r="B491" s="23"/>
      <c r="C491" s="24">
        <v>200</v>
      </c>
      <c r="D491" s="26">
        <v>43900</v>
      </c>
    </row>
    <row r="492" spans="1:4" ht="78.75" x14ac:dyDescent="0.25">
      <c r="A492" s="17" t="s">
        <v>357</v>
      </c>
      <c r="B492" s="16" t="s">
        <v>358</v>
      </c>
      <c r="C492" s="60"/>
      <c r="D492" s="18">
        <f>D493</f>
        <v>2412</v>
      </c>
    </row>
    <row r="493" spans="1:4" ht="63" x14ac:dyDescent="0.25">
      <c r="A493" s="13" t="s">
        <v>359</v>
      </c>
      <c r="B493" s="35" t="s">
        <v>360</v>
      </c>
      <c r="C493" s="13"/>
      <c r="D493" s="21">
        <f>D494</f>
        <v>2412</v>
      </c>
    </row>
    <row r="494" spans="1:4" ht="31.5" x14ac:dyDescent="0.25">
      <c r="A494" s="22" t="s">
        <v>33</v>
      </c>
      <c r="B494" s="23"/>
      <c r="C494" s="24">
        <v>200</v>
      </c>
      <c r="D494" s="26">
        <v>2412</v>
      </c>
    </row>
    <row r="495" spans="1:4" ht="31.5" x14ac:dyDescent="0.25">
      <c r="A495" s="17" t="s">
        <v>361</v>
      </c>
      <c r="B495" s="16" t="s">
        <v>362</v>
      </c>
      <c r="C495" s="60"/>
      <c r="D495" s="18">
        <f>D496</f>
        <v>0</v>
      </c>
    </row>
    <row r="496" spans="1:4" ht="31.5" x14ac:dyDescent="0.25">
      <c r="A496" s="13" t="s">
        <v>363</v>
      </c>
      <c r="B496" s="35" t="s">
        <v>364</v>
      </c>
      <c r="C496" s="13"/>
      <c r="D496" s="21">
        <f>D497</f>
        <v>0</v>
      </c>
    </row>
    <row r="497" spans="1:4" ht="31.5" x14ac:dyDescent="0.25">
      <c r="A497" s="22" t="s">
        <v>33</v>
      </c>
      <c r="B497" s="23"/>
      <c r="C497" s="24">
        <v>200</v>
      </c>
      <c r="D497" s="26">
        <v>0</v>
      </c>
    </row>
    <row r="498" spans="1:4" ht="31.5" x14ac:dyDescent="0.25">
      <c r="A498" s="17" t="s">
        <v>365</v>
      </c>
      <c r="B498" s="16" t="s">
        <v>366</v>
      </c>
      <c r="C498" s="60"/>
      <c r="D498" s="18">
        <f>D499</f>
        <v>56921.2</v>
      </c>
    </row>
    <row r="499" spans="1:4" ht="31.5" x14ac:dyDescent="0.25">
      <c r="A499" s="13" t="s">
        <v>367</v>
      </c>
      <c r="B499" s="35" t="s">
        <v>368</v>
      </c>
      <c r="C499" s="13"/>
      <c r="D499" s="21">
        <f>D500+D501</f>
        <v>56921.2</v>
      </c>
    </row>
    <row r="500" spans="1:4" ht="31.5" x14ac:dyDescent="0.25">
      <c r="A500" s="22" t="s">
        <v>33</v>
      </c>
      <c r="B500" s="23"/>
      <c r="C500" s="24">
        <v>200</v>
      </c>
      <c r="D500" s="26">
        <v>56921.2</v>
      </c>
    </row>
    <row r="501" spans="1:4" ht="31.5" x14ac:dyDescent="0.25">
      <c r="A501" s="22" t="s">
        <v>221</v>
      </c>
      <c r="B501" s="23"/>
      <c r="C501" s="24">
        <v>400</v>
      </c>
      <c r="D501" s="26">
        <v>0</v>
      </c>
    </row>
    <row r="502" spans="1:4" ht="63" x14ac:dyDescent="0.25">
      <c r="A502" s="7" t="s">
        <v>369</v>
      </c>
      <c r="B502" s="8" t="s">
        <v>370</v>
      </c>
      <c r="C502" s="9"/>
      <c r="D502" s="10">
        <f>D503</f>
        <v>1004680</v>
      </c>
    </row>
    <row r="503" spans="1:4" ht="47.25" x14ac:dyDescent="0.25">
      <c r="A503" s="11" t="s">
        <v>371</v>
      </c>
      <c r="B503" s="12" t="s">
        <v>372</v>
      </c>
      <c r="C503" s="13"/>
      <c r="D503" s="14">
        <f>D505+D508</f>
        <v>1004680</v>
      </c>
    </row>
    <row r="504" spans="1:4" ht="31.5" x14ac:dyDescent="0.25">
      <c r="A504" s="17" t="s">
        <v>373</v>
      </c>
      <c r="B504" s="16" t="s">
        <v>374</v>
      </c>
      <c r="C504" s="60"/>
      <c r="D504" s="18">
        <f>D505</f>
        <v>305000</v>
      </c>
    </row>
    <row r="505" spans="1:4" ht="63" x14ac:dyDescent="0.25">
      <c r="A505" s="13" t="s">
        <v>375</v>
      </c>
      <c r="B505" s="35" t="s">
        <v>376</v>
      </c>
      <c r="C505" s="13"/>
      <c r="D505" s="21">
        <f>D506</f>
        <v>305000</v>
      </c>
    </row>
    <row r="506" spans="1:4" ht="15.75" x14ac:dyDescent="0.25">
      <c r="A506" s="72" t="s">
        <v>248</v>
      </c>
      <c r="B506" s="23"/>
      <c r="C506" s="24">
        <v>500</v>
      </c>
      <c r="D506" s="26">
        <v>305000</v>
      </c>
    </row>
    <row r="507" spans="1:4" ht="31.5" x14ac:dyDescent="0.25">
      <c r="A507" s="17" t="s">
        <v>377</v>
      </c>
      <c r="B507" s="16" t="s">
        <v>378</v>
      </c>
      <c r="C507" s="17"/>
      <c r="D507" s="18">
        <f>D508</f>
        <v>699680</v>
      </c>
    </row>
    <row r="508" spans="1:4" ht="78.75" x14ac:dyDescent="0.25">
      <c r="A508" s="19" t="s">
        <v>379</v>
      </c>
      <c r="B508" s="20" t="s">
        <v>380</v>
      </c>
      <c r="C508" s="19"/>
      <c r="D508" s="43">
        <f>D509</f>
        <v>699680</v>
      </c>
    </row>
    <row r="509" spans="1:4" ht="31.5" x14ac:dyDescent="0.25">
      <c r="A509" s="22" t="s">
        <v>33</v>
      </c>
      <c r="B509" s="20"/>
      <c r="C509" s="44">
        <v>200</v>
      </c>
      <c r="D509" s="25">
        <v>699680</v>
      </c>
    </row>
    <row r="510" spans="1:4" ht="47.25" x14ac:dyDescent="0.25">
      <c r="A510" s="7" t="s">
        <v>381</v>
      </c>
      <c r="B510" s="8" t="s">
        <v>382</v>
      </c>
      <c r="C510" s="9"/>
      <c r="D510" s="10">
        <f>D511</f>
        <v>80000</v>
      </c>
    </row>
    <row r="511" spans="1:4" ht="31.5" x14ac:dyDescent="0.25">
      <c r="A511" s="11" t="s">
        <v>383</v>
      </c>
      <c r="B511" s="12" t="s">
        <v>384</v>
      </c>
      <c r="C511" s="13"/>
      <c r="D511" s="14">
        <f>D512</f>
        <v>80000</v>
      </c>
    </row>
    <row r="512" spans="1:4" ht="31.5" x14ac:dyDescent="0.25">
      <c r="A512" s="17" t="s">
        <v>385</v>
      </c>
      <c r="B512" s="16" t="s">
        <v>386</v>
      </c>
      <c r="C512" s="60"/>
      <c r="D512" s="18">
        <f>D513</f>
        <v>80000</v>
      </c>
    </row>
    <row r="513" spans="1:4" ht="15.75" x14ac:dyDescent="0.25">
      <c r="A513" s="19" t="s">
        <v>387</v>
      </c>
      <c r="B513" s="20" t="s">
        <v>388</v>
      </c>
      <c r="C513" s="13"/>
      <c r="D513" s="21">
        <f>SUM(D514:D515)</f>
        <v>80000</v>
      </c>
    </row>
    <row r="514" spans="1:4" ht="31.5" x14ac:dyDescent="0.25">
      <c r="A514" s="22" t="s">
        <v>33</v>
      </c>
      <c r="B514" s="20"/>
      <c r="C514" s="44">
        <v>200</v>
      </c>
      <c r="D514" s="26">
        <v>80000</v>
      </c>
    </row>
    <row r="515" spans="1:4" ht="47.25" x14ac:dyDescent="0.25">
      <c r="A515" s="22" t="s">
        <v>14</v>
      </c>
      <c r="B515" s="20"/>
      <c r="C515" s="44">
        <v>600</v>
      </c>
      <c r="D515" s="26">
        <v>0</v>
      </c>
    </row>
    <row r="516" spans="1:4" ht="63" x14ac:dyDescent="0.25">
      <c r="A516" s="7" t="s">
        <v>389</v>
      </c>
      <c r="B516" s="8" t="s">
        <v>390</v>
      </c>
      <c r="C516" s="9"/>
      <c r="D516" s="10">
        <f>D517+D524+D531</f>
        <v>32800</v>
      </c>
    </row>
    <row r="517" spans="1:4" ht="47.25" x14ac:dyDescent="0.25">
      <c r="A517" s="53" t="s">
        <v>391</v>
      </c>
      <c r="B517" s="12" t="s">
        <v>392</v>
      </c>
      <c r="C517" s="13"/>
      <c r="D517" s="14">
        <f>D518+D521</f>
        <v>0</v>
      </c>
    </row>
    <row r="518" spans="1:4" ht="94.5" x14ac:dyDescent="0.25">
      <c r="A518" s="17" t="s">
        <v>393</v>
      </c>
      <c r="B518" s="16" t="s">
        <v>394</v>
      </c>
      <c r="C518" s="60"/>
      <c r="D518" s="18">
        <f>D519</f>
        <v>0</v>
      </c>
    </row>
    <row r="519" spans="1:4" ht="31.5" x14ac:dyDescent="0.25">
      <c r="A519" s="19" t="s">
        <v>395</v>
      </c>
      <c r="B519" s="20" t="s">
        <v>396</v>
      </c>
      <c r="C519" s="13"/>
      <c r="D519" s="21">
        <f>D520</f>
        <v>0</v>
      </c>
    </row>
    <row r="520" spans="1:4" ht="31.5" x14ac:dyDescent="0.25">
      <c r="A520" s="51" t="s">
        <v>218</v>
      </c>
      <c r="B520" s="20"/>
      <c r="C520" s="44">
        <v>200</v>
      </c>
      <c r="D520" s="26">
        <v>0</v>
      </c>
    </row>
    <row r="521" spans="1:4" ht="94.5" x14ac:dyDescent="0.25">
      <c r="A521" s="17" t="s">
        <v>397</v>
      </c>
      <c r="B521" s="16" t="s">
        <v>398</v>
      </c>
      <c r="C521" s="60"/>
      <c r="D521" s="18">
        <f>D522</f>
        <v>0</v>
      </c>
    </row>
    <row r="522" spans="1:4" ht="31.5" x14ac:dyDescent="0.25">
      <c r="A522" s="19" t="s">
        <v>399</v>
      </c>
      <c r="B522" s="20" t="s">
        <v>400</v>
      </c>
      <c r="C522" s="13"/>
      <c r="D522" s="21">
        <f>D523</f>
        <v>0</v>
      </c>
    </row>
    <row r="523" spans="1:4" ht="31.5" x14ac:dyDescent="0.25">
      <c r="A523" s="51" t="s">
        <v>218</v>
      </c>
      <c r="B523" s="20"/>
      <c r="C523" s="44">
        <v>200</v>
      </c>
      <c r="D523" s="26">
        <v>0</v>
      </c>
    </row>
    <row r="524" spans="1:4" ht="47.25" x14ac:dyDescent="0.25">
      <c r="A524" s="53" t="s">
        <v>401</v>
      </c>
      <c r="B524" s="12" t="s">
        <v>402</v>
      </c>
      <c r="C524" s="13"/>
      <c r="D524" s="14">
        <f>D525+D528</f>
        <v>32800</v>
      </c>
    </row>
    <row r="525" spans="1:4" ht="31.5" x14ac:dyDescent="0.25">
      <c r="A525" s="17" t="s">
        <v>403</v>
      </c>
      <c r="B525" s="16" t="s">
        <v>404</v>
      </c>
      <c r="C525" s="60"/>
      <c r="D525" s="18">
        <f>D526</f>
        <v>0</v>
      </c>
    </row>
    <row r="526" spans="1:4" ht="31.5" x14ac:dyDescent="0.25">
      <c r="A526" s="19" t="s">
        <v>405</v>
      </c>
      <c r="B526" s="20" t="s">
        <v>406</v>
      </c>
      <c r="C526" s="13"/>
      <c r="D526" s="21">
        <f>D527</f>
        <v>0</v>
      </c>
    </row>
    <row r="527" spans="1:4" ht="31.5" x14ac:dyDescent="0.25">
      <c r="A527" s="51" t="s">
        <v>218</v>
      </c>
      <c r="B527" s="20"/>
      <c r="C527" s="44">
        <v>200</v>
      </c>
      <c r="D527" s="25">
        <v>0</v>
      </c>
    </row>
    <row r="528" spans="1:4" ht="31.5" x14ac:dyDescent="0.25">
      <c r="A528" s="17" t="s">
        <v>407</v>
      </c>
      <c r="B528" s="16" t="s">
        <v>408</v>
      </c>
      <c r="C528" s="60"/>
      <c r="D528" s="18">
        <f>D529</f>
        <v>32800</v>
      </c>
    </row>
    <row r="529" spans="1:4" ht="31.5" x14ac:dyDescent="0.25">
      <c r="A529" s="19" t="s">
        <v>409</v>
      </c>
      <c r="B529" s="20" t="s">
        <v>410</v>
      </c>
      <c r="C529" s="13"/>
      <c r="D529" s="21">
        <f>D530</f>
        <v>32800</v>
      </c>
    </row>
    <row r="530" spans="1:4" ht="31.5" x14ac:dyDescent="0.25">
      <c r="A530" s="51" t="s">
        <v>218</v>
      </c>
      <c r="B530" s="20"/>
      <c r="C530" s="44">
        <v>200</v>
      </c>
      <c r="D530" s="25">
        <v>32800</v>
      </c>
    </row>
    <row r="531" spans="1:4" ht="47.25" x14ac:dyDescent="0.25">
      <c r="A531" s="53" t="s">
        <v>411</v>
      </c>
      <c r="B531" s="12" t="s">
        <v>412</v>
      </c>
      <c r="C531" s="13"/>
      <c r="D531" s="14">
        <f>D532+D537</f>
        <v>0</v>
      </c>
    </row>
    <row r="532" spans="1:4" ht="31.5" x14ac:dyDescent="0.25">
      <c r="A532" s="17" t="s">
        <v>413</v>
      </c>
      <c r="B532" s="16" t="s">
        <v>414</v>
      </c>
      <c r="C532" s="60"/>
      <c r="D532" s="18">
        <f>D533+D535</f>
        <v>0</v>
      </c>
    </row>
    <row r="533" spans="1:4" ht="31.5" x14ac:dyDescent="0.25">
      <c r="A533" s="19" t="s">
        <v>415</v>
      </c>
      <c r="B533" s="20" t="s">
        <v>416</v>
      </c>
      <c r="C533" s="13"/>
      <c r="D533" s="21">
        <f>D534</f>
        <v>0</v>
      </c>
    </row>
    <row r="534" spans="1:4" ht="31.5" x14ac:dyDescent="0.25">
      <c r="A534" s="51" t="s">
        <v>218</v>
      </c>
      <c r="B534" s="20"/>
      <c r="C534" s="44">
        <v>200</v>
      </c>
      <c r="D534" s="25">
        <v>0</v>
      </c>
    </row>
    <row r="535" spans="1:4" ht="31.5" x14ac:dyDescent="0.25">
      <c r="A535" s="19" t="s">
        <v>512</v>
      </c>
      <c r="B535" s="20" t="s">
        <v>511</v>
      </c>
      <c r="C535" s="13"/>
      <c r="D535" s="21">
        <f>D536</f>
        <v>0</v>
      </c>
    </row>
    <row r="536" spans="1:4" ht="31.5" x14ac:dyDescent="0.25">
      <c r="A536" s="51" t="s">
        <v>218</v>
      </c>
      <c r="B536" s="20"/>
      <c r="C536" s="44">
        <v>200</v>
      </c>
      <c r="D536" s="25">
        <v>0</v>
      </c>
    </row>
    <row r="537" spans="1:4" ht="47.25" x14ac:dyDescent="0.25">
      <c r="A537" s="17" t="s">
        <v>417</v>
      </c>
      <c r="B537" s="16" t="s">
        <v>418</v>
      </c>
      <c r="C537" s="60"/>
      <c r="D537" s="18">
        <f>D538</f>
        <v>0</v>
      </c>
    </row>
    <row r="538" spans="1:4" ht="31.5" x14ac:dyDescent="0.25">
      <c r="A538" s="19" t="s">
        <v>419</v>
      </c>
      <c r="B538" s="20" t="s">
        <v>420</v>
      </c>
      <c r="C538" s="13"/>
      <c r="D538" s="21">
        <f>D539</f>
        <v>0</v>
      </c>
    </row>
    <row r="539" spans="1:4" ht="31.5" x14ac:dyDescent="0.25">
      <c r="A539" s="51" t="s">
        <v>218</v>
      </c>
      <c r="B539" s="20"/>
      <c r="C539" s="44">
        <v>200</v>
      </c>
      <c r="D539" s="25">
        <v>0</v>
      </c>
    </row>
    <row r="540" spans="1:4" ht="31.5" x14ac:dyDescent="0.25">
      <c r="A540" s="88" t="s">
        <v>789</v>
      </c>
      <c r="B540" s="59" t="s">
        <v>776</v>
      </c>
      <c r="C540" s="89"/>
      <c r="D540" s="90">
        <f>D541</f>
        <v>1833671</v>
      </c>
    </row>
    <row r="541" spans="1:4" ht="31.5" x14ac:dyDescent="0.25">
      <c r="A541" s="91" t="s">
        <v>790</v>
      </c>
      <c r="B541" s="54" t="s">
        <v>777</v>
      </c>
      <c r="C541" s="53"/>
      <c r="D541" s="55">
        <f>D542+D554</f>
        <v>1833671</v>
      </c>
    </row>
    <row r="542" spans="1:4" ht="15.75" x14ac:dyDescent="0.25">
      <c r="A542" s="41" t="s">
        <v>791</v>
      </c>
      <c r="B542" s="16" t="s">
        <v>778</v>
      </c>
      <c r="C542" s="17"/>
      <c r="D542" s="18">
        <f>D543+D545+D547+D550+D552</f>
        <v>574938</v>
      </c>
    </row>
    <row r="543" spans="1:4" ht="47.25" x14ac:dyDescent="0.25">
      <c r="A543" s="52" t="s">
        <v>792</v>
      </c>
      <c r="B543" s="20" t="s">
        <v>779</v>
      </c>
      <c r="C543" s="44"/>
      <c r="D543" s="43">
        <f>D544</f>
        <v>24494.400000000001</v>
      </c>
    </row>
    <row r="544" spans="1:4" ht="47.25" x14ac:dyDescent="0.25">
      <c r="A544" s="22" t="s">
        <v>14</v>
      </c>
      <c r="B544" s="20"/>
      <c r="C544" s="44">
        <v>600</v>
      </c>
      <c r="D544" s="25">
        <v>24494.400000000001</v>
      </c>
    </row>
    <row r="545" spans="1:4" ht="47.25" x14ac:dyDescent="0.25">
      <c r="A545" s="52" t="s">
        <v>793</v>
      </c>
      <c r="B545" s="20" t="s">
        <v>780</v>
      </c>
      <c r="C545" s="44"/>
      <c r="D545" s="43">
        <f>D546</f>
        <v>220449.6</v>
      </c>
    </row>
    <row r="546" spans="1:4" ht="47.25" x14ac:dyDescent="0.25">
      <c r="A546" s="22" t="s">
        <v>14</v>
      </c>
      <c r="B546" s="20"/>
      <c r="C546" s="44">
        <v>600</v>
      </c>
      <c r="D546" s="25">
        <v>220449.6</v>
      </c>
    </row>
    <row r="547" spans="1:4" ht="78.75" x14ac:dyDescent="0.25">
      <c r="A547" s="52" t="s">
        <v>794</v>
      </c>
      <c r="B547" s="20" t="s">
        <v>781</v>
      </c>
      <c r="C547" s="44"/>
      <c r="D547" s="43">
        <f>SUM(D548:D549)</f>
        <v>329994</v>
      </c>
    </row>
    <row r="548" spans="1:4" ht="15.75" x14ac:dyDescent="0.25">
      <c r="A548" s="51" t="s">
        <v>34</v>
      </c>
      <c r="B548" s="20"/>
      <c r="C548" s="44">
        <v>300</v>
      </c>
      <c r="D548" s="25">
        <v>0</v>
      </c>
    </row>
    <row r="549" spans="1:4" ht="47.25" x14ac:dyDescent="0.25">
      <c r="A549" s="22" t="s">
        <v>14</v>
      </c>
      <c r="B549" s="20"/>
      <c r="C549" s="44">
        <v>600</v>
      </c>
      <c r="D549" s="25">
        <v>329994</v>
      </c>
    </row>
    <row r="550" spans="1:4" ht="47.25" x14ac:dyDescent="0.25">
      <c r="A550" s="52" t="s">
        <v>795</v>
      </c>
      <c r="B550" s="20" t="s">
        <v>782</v>
      </c>
      <c r="C550" s="44"/>
      <c r="D550" s="43">
        <f>D551</f>
        <v>0</v>
      </c>
    </row>
    <row r="551" spans="1:4" ht="15.75" x14ac:dyDescent="0.25">
      <c r="A551" s="51"/>
      <c r="B551" s="20"/>
      <c r="C551" s="44">
        <v>300</v>
      </c>
      <c r="D551" s="25">
        <v>0</v>
      </c>
    </row>
    <row r="552" spans="1:4" ht="47.25" x14ac:dyDescent="0.25">
      <c r="A552" s="52" t="s">
        <v>796</v>
      </c>
      <c r="B552" s="20" t="s">
        <v>783</v>
      </c>
      <c r="C552" s="44"/>
      <c r="D552" s="43">
        <f>D553</f>
        <v>0</v>
      </c>
    </row>
    <row r="553" spans="1:4" ht="15.75" x14ac:dyDescent="0.25">
      <c r="A553" s="51" t="s">
        <v>34</v>
      </c>
      <c r="B553" s="20"/>
      <c r="C553" s="44">
        <v>300</v>
      </c>
      <c r="D553" s="25">
        <v>0</v>
      </c>
    </row>
    <row r="554" spans="1:4" ht="31.5" x14ac:dyDescent="0.25">
      <c r="A554" s="41" t="s">
        <v>797</v>
      </c>
      <c r="B554" s="16" t="s">
        <v>784</v>
      </c>
      <c r="C554" s="17"/>
      <c r="D554" s="18">
        <f>D555+D557+D559+D561</f>
        <v>1258733</v>
      </c>
    </row>
    <row r="555" spans="1:4" ht="63" x14ac:dyDescent="0.25">
      <c r="A555" s="52" t="s">
        <v>798</v>
      </c>
      <c r="B555" s="20" t="s">
        <v>785</v>
      </c>
      <c r="C555" s="44"/>
      <c r="D555" s="43">
        <f>D556</f>
        <v>221747</v>
      </c>
    </row>
    <row r="556" spans="1:4" ht="47.25" x14ac:dyDescent="0.25">
      <c r="A556" s="22" t="s">
        <v>14</v>
      </c>
      <c r="B556" s="20"/>
      <c r="C556" s="44">
        <v>600</v>
      </c>
      <c r="D556" s="25">
        <v>221747</v>
      </c>
    </row>
    <row r="557" spans="1:4" ht="63" x14ac:dyDescent="0.25">
      <c r="A557" s="52" t="s">
        <v>799</v>
      </c>
      <c r="B557" s="20" t="s">
        <v>786</v>
      </c>
      <c r="C557" s="44"/>
      <c r="D557" s="43">
        <f>D558</f>
        <v>7500</v>
      </c>
    </row>
    <row r="558" spans="1:4" ht="47.25" x14ac:dyDescent="0.25">
      <c r="A558" s="22" t="s">
        <v>14</v>
      </c>
      <c r="B558" s="20"/>
      <c r="C558" s="44">
        <v>600</v>
      </c>
      <c r="D558" s="25">
        <v>7500</v>
      </c>
    </row>
    <row r="559" spans="1:4" ht="63" x14ac:dyDescent="0.25">
      <c r="A559" s="52" t="s">
        <v>800</v>
      </c>
      <c r="B559" s="20" t="s">
        <v>787</v>
      </c>
      <c r="C559" s="44"/>
      <c r="D559" s="43">
        <f>D560</f>
        <v>886986</v>
      </c>
    </row>
    <row r="560" spans="1:4" ht="47.25" x14ac:dyDescent="0.25">
      <c r="A560" s="22" t="s">
        <v>14</v>
      </c>
      <c r="B560" s="20"/>
      <c r="C560" s="44">
        <v>600</v>
      </c>
      <c r="D560" s="25">
        <v>886986</v>
      </c>
    </row>
    <row r="561" spans="1:4" ht="63" x14ac:dyDescent="0.25">
      <c r="A561" s="52" t="s">
        <v>801</v>
      </c>
      <c r="B561" s="20" t="s">
        <v>788</v>
      </c>
      <c r="C561" s="44"/>
      <c r="D561" s="43">
        <f>D562</f>
        <v>142500</v>
      </c>
    </row>
    <row r="562" spans="1:4" ht="47.25" x14ac:dyDescent="0.25">
      <c r="A562" s="22" t="s">
        <v>14</v>
      </c>
      <c r="B562" s="20"/>
      <c r="C562" s="44">
        <v>600</v>
      </c>
      <c r="D562" s="25">
        <v>142500</v>
      </c>
    </row>
    <row r="563" spans="1:4" ht="15.75" x14ac:dyDescent="0.25">
      <c r="A563" s="7" t="s">
        <v>421</v>
      </c>
      <c r="B563" s="63" t="s">
        <v>422</v>
      </c>
      <c r="C563" s="9"/>
      <c r="D563" s="73">
        <f>D564+D566+D571+D573+D575+D580+D582+D584+D586+D588+D590+D594+D596+D599+D602+D605+D610+D616+D618+D621+D624+D627+D630+D633+D636+D639+D642+D645+D648+D651+D654+D657+D660+D663+D666+D669+D672+D675+D678+D681+D684+D687+D690+D693+D696+D702+D705+D708+D711+D714+D717+D720+D723+D726+D729+D732+D741+D744+D747+D750+D753+D756+D759+D762+D765+D768+D771+D774+D783+D786+D789+D792+D795+D798+D801+D804+D807+D810+D813+D816+D592+D699+D735+D738+D777+D780+D819+D822</f>
        <v>29756524.529999986</v>
      </c>
    </row>
    <row r="564" spans="1:4" ht="15.75" x14ac:dyDescent="0.25">
      <c r="A564" s="71" t="s">
        <v>423</v>
      </c>
      <c r="B564" s="28" t="s">
        <v>424</v>
      </c>
      <c r="C564" s="13"/>
      <c r="D564" s="43">
        <f>D565</f>
        <v>1387493.2</v>
      </c>
    </row>
    <row r="565" spans="1:4" ht="78.75" x14ac:dyDescent="0.25">
      <c r="A565" s="22" t="s">
        <v>187</v>
      </c>
      <c r="B565" s="28"/>
      <c r="C565" s="24">
        <v>100</v>
      </c>
      <c r="D565" s="25">
        <v>1387493.2</v>
      </c>
    </row>
    <row r="566" spans="1:4" ht="15.75" x14ac:dyDescent="0.25">
      <c r="A566" s="71" t="s">
        <v>425</v>
      </c>
      <c r="B566" s="28" t="s">
        <v>426</v>
      </c>
      <c r="C566" s="13"/>
      <c r="D566" s="43">
        <f>SUM(D567:D570)</f>
        <v>14461628.629999999</v>
      </c>
    </row>
    <row r="567" spans="1:4" ht="78.75" x14ac:dyDescent="0.25">
      <c r="A567" s="22" t="s">
        <v>187</v>
      </c>
      <c r="B567" s="28"/>
      <c r="C567" s="24">
        <v>100</v>
      </c>
      <c r="D567" s="25">
        <v>14027494.029999999</v>
      </c>
    </row>
    <row r="568" spans="1:4" ht="31.5" x14ac:dyDescent="0.25">
      <c r="A568" s="22" t="s">
        <v>33</v>
      </c>
      <c r="B568" s="28"/>
      <c r="C568" s="24">
        <v>200</v>
      </c>
      <c r="D568" s="25">
        <v>164640.26</v>
      </c>
    </row>
    <row r="569" spans="1:4" ht="15.75" x14ac:dyDescent="0.25">
      <c r="A569" s="24" t="s">
        <v>34</v>
      </c>
      <c r="B569" s="35"/>
      <c r="C569" s="24">
        <v>300</v>
      </c>
      <c r="D569" s="25">
        <v>7635.84</v>
      </c>
    </row>
    <row r="570" spans="1:4" ht="15.75" x14ac:dyDescent="0.25">
      <c r="A570" s="22" t="s">
        <v>277</v>
      </c>
      <c r="B570" s="28"/>
      <c r="C570" s="24">
        <v>800</v>
      </c>
      <c r="D570" s="25">
        <v>261858.5</v>
      </c>
    </row>
    <row r="571" spans="1:4" ht="31.5" x14ac:dyDescent="0.25">
      <c r="A571" s="71" t="s">
        <v>427</v>
      </c>
      <c r="B571" s="28" t="s">
        <v>428</v>
      </c>
      <c r="C571" s="13"/>
      <c r="D571" s="43">
        <f>D572</f>
        <v>651370.28</v>
      </c>
    </row>
    <row r="572" spans="1:4" ht="78.75" x14ac:dyDescent="0.25">
      <c r="A572" s="22" t="s">
        <v>187</v>
      </c>
      <c r="B572" s="28"/>
      <c r="C572" s="24">
        <v>100</v>
      </c>
      <c r="D572" s="25">
        <v>651370.28</v>
      </c>
    </row>
    <row r="573" spans="1:4" ht="15.75" x14ac:dyDescent="0.25">
      <c r="A573" s="71" t="s">
        <v>570</v>
      </c>
      <c r="B573" s="28" t="s">
        <v>571</v>
      </c>
      <c r="C573" s="13"/>
      <c r="D573" s="43">
        <f>D574</f>
        <v>0</v>
      </c>
    </row>
    <row r="574" spans="1:4" ht="15.75" x14ac:dyDescent="0.25">
      <c r="A574" s="22" t="s">
        <v>277</v>
      </c>
      <c r="B574" s="28"/>
      <c r="C574" s="24">
        <v>800</v>
      </c>
      <c r="D574" s="25">
        <v>0</v>
      </c>
    </row>
    <row r="575" spans="1:4" ht="31.5" x14ac:dyDescent="0.25">
      <c r="A575" s="71" t="s">
        <v>429</v>
      </c>
      <c r="B575" s="28" t="s">
        <v>430</v>
      </c>
      <c r="C575" s="13"/>
      <c r="D575" s="43">
        <f>SUM(D576:D579)</f>
        <v>6932973.1199999992</v>
      </c>
    </row>
    <row r="576" spans="1:4" ht="78.75" x14ac:dyDescent="0.25">
      <c r="A576" s="22" t="s">
        <v>187</v>
      </c>
      <c r="B576" s="28"/>
      <c r="C576" s="24">
        <v>100</v>
      </c>
      <c r="D576" s="25">
        <v>4291083.01</v>
      </c>
    </row>
    <row r="577" spans="1:4" ht="31.5" x14ac:dyDescent="0.25">
      <c r="A577" s="22" t="s">
        <v>33</v>
      </c>
      <c r="B577" s="28"/>
      <c r="C577" s="24">
        <v>200</v>
      </c>
      <c r="D577" s="25">
        <v>2608838.84</v>
      </c>
    </row>
    <row r="578" spans="1:4" ht="15.75" x14ac:dyDescent="0.25">
      <c r="A578" s="22" t="s">
        <v>34</v>
      </c>
      <c r="B578" s="28"/>
      <c r="C578" s="24">
        <v>300</v>
      </c>
      <c r="D578" s="25">
        <v>1872.5</v>
      </c>
    </row>
    <row r="579" spans="1:4" ht="15.75" x14ac:dyDescent="0.25">
      <c r="A579" s="22" t="s">
        <v>277</v>
      </c>
      <c r="B579" s="28"/>
      <c r="C579" s="24">
        <v>800</v>
      </c>
      <c r="D579" s="25">
        <v>31178.77</v>
      </c>
    </row>
    <row r="580" spans="1:4" ht="31.5" x14ac:dyDescent="0.25">
      <c r="A580" s="71" t="s">
        <v>431</v>
      </c>
      <c r="B580" s="28" t="s">
        <v>432</v>
      </c>
      <c r="C580" s="13"/>
      <c r="D580" s="43">
        <f>D581</f>
        <v>87246</v>
      </c>
    </row>
    <row r="581" spans="1:4" ht="15.75" x14ac:dyDescent="0.25">
      <c r="A581" s="22" t="s">
        <v>277</v>
      </c>
      <c r="B581" s="28"/>
      <c r="C581" s="24">
        <v>800</v>
      </c>
      <c r="D581" s="25">
        <v>87246</v>
      </c>
    </row>
    <row r="582" spans="1:4" ht="31.5" x14ac:dyDescent="0.25">
      <c r="A582" s="74" t="s">
        <v>433</v>
      </c>
      <c r="B582" s="30" t="s">
        <v>434</v>
      </c>
      <c r="C582" s="13"/>
      <c r="D582" s="43">
        <f>D583</f>
        <v>1193.26</v>
      </c>
    </row>
    <row r="583" spans="1:4" ht="31.5" x14ac:dyDescent="0.25">
      <c r="A583" s="22" t="s">
        <v>33</v>
      </c>
      <c r="B583" s="28"/>
      <c r="C583" s="24">
        <v>200</v>
      </c>
      <c r="D583" s="25">
        <v>1193.26</v>
      </c>
    </row>
    <row r="584" spans="1:4" ht="31.5" x14ac:dyDescent="0.25">
      <c r="A584" s="52" t="s">
        <v>435</v>
      </c>
      <c r="B584" s="30" t="s">
        <v>436</v>
      </c>
      <c r="C584" s="19"/>
      <c r="D584" s="43">
        <f>D585</f>
        <v>0</v>
      </c>
    </row>
    <row r="585" spans="1:4" ht="78.75" x14ac:dyDescent="0.25">
      <c r="A585" s="51" t="s">
        <v>187</v>
      </c>
      <c r="B585" s="30"/>
      <c r="C585" s="44">
        <v>100</v>
      </c>
      <c r="D585" s="25">
        <v>0</v>
      </c>
    </row>
    <row r="586" spans="1:4" ht="94.5" x14ac:dyDescent="0.25">
      <c r="A586" s="1" t="s">
        <v>437</v>
      </c>
      <c r="B586" s="30" t="s">
        <v>438</v>
      </c>
      <c r="C586" s="13"/>
      <c r="D586" s="43">
        <f>SUM(D587)</f>
        <v>136788.43</v>
      </c>
    </row>
    <row r="587" spans="1:4" ht="31.5" x14ac:dyDescent="0.25">
      <c r="A587" s="22" t="s">
        <v>33</v>
      </c>
      <c r="B587" s="28"/>
      <c r="C587" s="24">
        <v>200</v>
      </c>
      <c r="D587" s="25">
        <v>136788.43</v>
      </c>
    </row>
    <row r="588" spans="1:4" ht="31.5" x14ac:dyDescent="0.25">
      <c r="A588" s="52" t="s">
        <v>572</v>
      </c>
      <c r="B588" s="30" t="s">
        <v>573</v>
      </c>
      <c r="C588" s="19"/>
      <c r="D588" s="43">
        <f>D589</f>
        <v>0</v>
      </c>
    </row>
    <row r="589" spans="1:4" ht="78.75" x14ac:dyDescent="0.25">
      <c r="A589" s="51" t="s">
        <v>187</v>
      </c>
      <c r="B589" s="30"/>
      <c r="C589" s="44">
        <v>100</v>
      </c>
      <c r="D589" s="25">
        <v>0</v>
      </c>
    </row>
    <row r="590" spans="1:4" ht="15.75" x14ac:dyDescent="0.25">
      <c r="A590" s="52" t="s">
        <v>669</v>
      </c>
      <c r="B590" s="30" t="s">
        <v>670</v>
      </c>
      <c r="C590" s="19"/>
      <c r="D590" s="43">
        <f>D591</f>
        <v>0</v>
      </c>
    </row>
    <row r="591" spans="1:4" ht="15.75" x14ac:dyDescent="0.25">
      <c r="A591" s="22" t="s">
        <v>277</v>
      </c>
      <c r="B591" s="30"/>
      <c r="C591" s="44">
        <v>800</v>
      </c>
      <c r="D591" s="25">
        <v>0</v>
      </c>
    </row>
    <row r="592" spans="1:4" ht="33" customHeight="1" x14ac:dyDescent="0.25">
      <c r="A592" s="27" t="s">
        <v>803</v>
      </c>
      <c r="B592" s="30" t="s">
        <v>802</v>
      </c>
      <c r="C592" s="44"/>
      <c r="D592" s="25">
        <f>D593</f>
        <v>67325.64</v>
      </c>
    </row>
    <row r="593" spans="1:4" ht="31.5" x14ac:dyDescent="0.25">
      <c r="A593" s="22" t="s">
        <v>33</v>
      </c>
      <c r="B593" s="30"/>
      <c r="C593" s="44">
        <v>200</v>
      </c>
      <c r="D593" s="25">
        <v>67325.64</v>
      </c>
    </row>
    <row r="594" spans="1:4" ht="63" x14ac:dyDescent="0.25">
      <c r="A594" s="68" t="s">
        <v>439</v>
      </c>
      <c r="B594" s="28" t="s">
        <v>440</v>
      </c>
      <c r="C594" s="24"/>
      <c r="D594" s="43">
        <f>D595</f>
        <v>0</v>
      </c>
    </row>
    <row r="595" spans="1:4" ht="31.5" x14ac:dyDescent="0.25">
      <c r="A595" s="22" t="s">
        <v>33</v>
      </c>
      <c r="B595" s="28"/>
      <c r="C595" s="24">
        <v>200</v>
      </c>
      <c r="D595" s="25">
        <v>0</v>
      </c>
    </row>
    <row r="596" spans="1:4" ht="47.25" x14ac:dyDescent="0.25">
      <c r="A596" s="27" t="s">
        <v>577</v>
      </c>
      <c r="B596" s="28" t="s">
        <v>671</v>
      </c>
      <c r="C596" s="13"/>
      <c r="D596" s="43">
        <f>SUM(D597:D598)</f>
        <v>0</v>
      </c>
    </row>
    <row r="597" spans="1:4" ht="78.75" x14ac:dyDescent="0.25">
      <c r="A597" s="22" t="s">
        <v>672</v>
      </c>
      <c r="B597" s="28"/>
      <c r="C597" s="24">
        <v>100</v>
      </c>
      <c r="D597" s="25">
        <v>0</v>
      </c>
    </row>
    <row r="598" spans="1:4" ht="15.75" x14ac:dyDescent="0.25">
      <c r="A598" s="22" t="s">
        <v>248</v>
      </c>
      <c r="B598" s="28"/>
      <c r="C598" s="24">
        <v>500</v>
      </c>
      <c r="D598" s="25">
        <v>0</v>
      </c>
    </row>
    <row r="599" spans="1:4" ht="47.25" x14ac:dyDescent="0.25">
      <c r="A599" s="71" t="s">
        <v>441</v>
      </c>
      <c r="B599" s="28" t="s">
        <v>442</v>
      </c>
      <c r="C599" s="13"/>
      <c r="D599" s="43">
        <f>SUM(D600:D601)</f>
        <v>498988.39999999997</v>
      </c>
    </row>
    <row r="600" spans="1:4" ht="78.75" x14ac:dyDescent="0.25">
      <c r="A600" s="22" t="s">
        <v>187</v>
      </c>
      <c r="B600" s="28"/>
      <c r="C600" s="24">
        <v>100</v>
      </c>
      <c r="D600" s="25">
        <v>494583.17</v>
      </c>
    </row>
    <row r="601" spans="1:4" ht="31.5" x14ac:dyDescent="0.25">
      <c r="A601" s="22" t="s">
        <v>33</v>
      </c>
      <c r="B601" s="28"/>
      <c r="C601" s="24">
        <v>200</v>
      </c>
      <c r="D601" s="25">
        <v>4405.2299999999996</v>
      </c>
    </row>
    <row r="602" spans="1:4" ht="31.5" x14ac:dyDescent="0.25">
      <c r="A602" s="13" t="s">
        <v>443</v>
      </c>
      <c r="B602" s="20" t="s">
        <v>444</v>
      </c>
      <c r="C602" s="13"/>
      <c r="D602" s="43">
        <f>SUM(D603:D604)</f>
        <v>510462.08999999997</v>
      </c>
    </row>
    <row r="603" spans="1:4" ht="78.75" x14ac:dyDescent="0.25">
      <c r="A603" s="22" t="s">
        <v>187</v>
      </c>
      <c r="B603" s="30"/>
      <c r="C603" s="24">
        <v>100</v>
      </c>
      <c r="D603" s="25">
        <v>456976.73</v>
      </c>
    </row>
    <row r="604" spans="1:4" ht="31.5" x14ac:dyDescent="0.25">
      <c r="A604" s="22" t="s">
        <v>33</v>
      </c>
      <c r="B604" s="30"/>
      <c r="C604" s="24">
        <v>200</v>
      </c>
      <c r="D604" s="25">
        <v>53485.36</v>
      </c>
    </row>
    <row r="605" spans="1:4" ht="47.25" x14ac:dyDescent="0.25">
      <c r="A605" s="13" t="s">
        <v>445</v>
      </c>
      <c r="B605" s="20" t="s">
        <v>446</v>
      </c>
      <c r="C605" s="13"/>
      <c r="D605" s="43">
        <f>SUM(D606:D609)</f>
        <v>2664826.15</v>
      </c>
    </row>
    <row r="606" spans="1:4" ht="78.75" x14ac:dyDescent="0.25">
      <c r="A606" s="22" t="s">
        <v>187</v>
      </c>
      <c r="B606" s="28"/>
      <c r="C606" s="24">
        <v>100</v>
      </c>
      <c r="D606" s="25">
        <v>2379148</v>
      </c>
    </row>
    <row r="607" spans="1:4" ht="31.5" x14ac:dyDescent="0.25">
      <c r="A607" s="22" t="s">
        <v>33</v>
      </c>
      <c r="B607" s="28"/>
      <c r="C607" s="24">
        <v>200</v>
      </c>
      <c r="D607" s="25">
        <v>285678.15000000002</v>
      </c>
    </row>
    <row r="608" spans="1:4" ht="15.75" x14ac:dyDescent="0.25">
      <c r="A608" s="22" t="s">
        <v>34</v>
      </c>
      <c r="B608" s="28"/>
      <c r="C608" s="24">
        <v>300</v>
      </c>
      <c r="D608" s="25">
        <v>0</v>
      </c>
    </row>
    <row r="609" spans="1:4" ht="15.75" x14ac:dyDescent="0.25">
      <c r="A609" s="22" t="s">
        <v>277</v>
      </c>
      <c r="B609" s="28"/>
      <c r="C609" s="24">
        <v>800</v>
      </c>
      <c r="D609" s="25">
        <v>0</v>
      </c>
    </row>
    <row r="610" spans="1:4" ht="63" x14ac:dyDescent="0.25">
      <c r="A610" s="27" t="s">
        <v>515</v>
      </c>
      <c r="B610" s="28" t="s">
        <v>517</v>
      </c>
      <c r="C610" s="24"/>
      <c r="D610" s="43">
        <f>SUM(D611:D615)</f>
        <v>1101657.6499999999</v>
      </c>
    </row>
    <row r="611" spans="1:4" ht="78.75" x14ac:dyDescent="0.25">
      <c r="A611" s="22" t="s">
        <v>187</v>
      </c>
      <c r="B611" s="28"/>
      <c r="C611" s="24">
        <v>100</v>
      </c>
      <c r="D611" s="25">
        <v>854605.88</v>
      </c>
    </row>
    <row r="612" spans="1:4" ht="15.75" x14ac:dyDescent="0.25">
      <c r="A612" s="22" t="s">
        <v>34</v>
      </c>
      <c r="B612" s="28"/>
      <c r="C612" s="24">
        <v>300</v>
      </c>
      <c r="D612" s="25">
        <v>30000</v>
      </c>
    </row>
    <row r="613" spans="1:4" ht="15.75" x14ac:dyDescent="0.25">
      <c r="A613" s="22" t="s">
        <v>248</v>
      </c>
      <c r="B613" s="28"/>
      <c r="C613" s="24">
        <v>500</v>
      </c>
      <c r="D613" s="25">
        <v>217051.77</v>
      </c>
    </row>
    <row r="614" spans="1:4" ht="47.25" x14ac:dyDescent="0.25">
      <c r="A614" s="22" t="s">
        <v>14</v>
      </c>
      <c r="B614" s="28"/>
      <c r="C614" s="24">
        <v>600</v>
      </c>
      <c r="D614" s="25">
        <v>0</v>
      </c>
    </row>
    <row r="615" spans="1:4" ht="15.75" x14ac:dyDescent="0.25">
      <c r="A615" s="22" t="s">
        <v>277</v>
      </c>
      <c r="B615" s="28"/>
      <c r="C615" s="24">
        <v>800</v>
      </c>
      <c r="D615" s="25">
        <v>0</v>
      </c>
    </row>
    <row r="616" spans="1:4" ht="94.5" x14ac:dyDescent="0.25">
      <c r="A616" s="27" t="s">
        <v>513</v>
      </c>
      <c r="B616" s="20" t="s">
        <v>514</v>
      </c>
      <c r="C616" s="24"/>
      <c r="D616" s="43">
        <f>D617</f>
        <v>74000</v>
      </c>
    </row>
    <row r="617" spans="1:4" ht="33.75" customHeight="1" x14ac:dyDescent="0.25">
      <c r="A617" s="24" t="s">
        <v>34</v>
      </c>
      <c r="B617" s="35"/>
      <c r="C617" s="24">
        <v>300</v>
      </c>
      <c r="D617" s="25">
        <v>74000</v>
      </c>
    </row>
    <row r="618" spans="1:4" ht="47.25" x14ac:dyDescent="0.25">
      <c r="A618" s="13" t="s">
        <v>447</v>
      </c>
      <c r="B618" s="30" t="s">
        <v>448</v>
      </c>
      <c r="C618" s="13"/>
      <c r="D618" s="43">
        <f>SUM(D619:D620)</f>
        <v>400241.06</v>
      </c>
    </row>
    <row r="619" spans="1:4" ht="78.75" x14ac:dyDescent="0.25">
      <c r="A619" s="22" t="s">
        <v>187</v>
      </c>
      <c r="B619" s="30"/>
      <c r="C619" s="24">
        <v>100</v>
      </c>
      <c r="D619" s="25">
        <v>397691.51</v>
      </c>
    </row>
    <row r="620" spans="1:4" ht="31.5" x14ac:dyDescent="0.25">
      <c r="A620" s="22" t="s">
        <v>33</v>
      </c>
      <c r="B620" s="30"/>
      <c r="C620" s="24">
        <v>200</v>
      </c>
      <c r="D620" s="25">
        <v>2549.5500000000002</v>
      </c>
    </row>
    <row r="621" spans="1:4" ht="47.25" x14ac:dyDescent="0.25">
      <c r="A621" s="27" t="s">
        <v>574</v>
      </c>
      <c r="B621" s="30" t="s">
        <v>575</v>
      </c>
      <c r="C621" s="13"/>
      <c r="D621" s="43">
        <f>SUM(D622:D623)</f>
        <v>9300</v>
      </c>
    </row>
    <row r="622" spans="1:4" ht="78.75" x14ac:dyDescent="0.25">
      <c r="A622" s="22" t="s">
        <v>187</v>
      </c>
      <c r="B622" s="30"/>
      <c r="C622" s="24">
        <v>100</v>
      </c>
      <c r="D622" s="25">
        <v>0</v>
      </c>
    </row>
    <row r="623" spans="1:4" ht="31.5" x14ac:dyDescent="0.25">
      <c r="A623" s="22" t="s">
        <v>33</v>
      </c>
      <c r="B623" s="30"/>
      <c r="C623" s="24">
        <v>200</v>
      </c>
      <c r="D623" s="25">
        <v>9300</v>
      </c>
    </row>
    <row r="624" spans="1:4" ht="63" x14ac:dyDescent="0.25">
      <c r="A624" s="27" t="s">
        <v>449</v>
      </c>
      <c r="B624" s="28" t="s">
        <v>450</v>
      </c>
      <c r="C624" s="13"/>
      <c r="D624" s="43">
        <f>SUM(D625:D626)</f>
        <v>38363.53</v>
      </c>
    </row>
    <row r="625" spans="1:4" ht="78.75" x14ac:dyDescent="0.25">
      <c r="A625" s="22" t="s">
        <v>187</v>
      </c>
      <c r="B625" s="28"/>
      <c r="C625" s="24">
        <v>100</v>
      </c>
      <c r="D625" s="25">
        <v>34375.65</v>
      </c>
    </row>
    <row r="626" spans="1:4" ht="31.5" x14ac:dyDescent="0.25">
      <c r="A626" s="22" t="s">
        <v>33</v>
      </c>
      <c r="B626" s="28"/>
      <c r="C626" s="24">
        <v>200</v>
      </c>
      <c r="D626" s="25">
        <v>3987.88</v>
      </c>
    </row>
    <row r="627" spans="1:4" ht="63" x14ac:dyDescent="0.25">
      <c r="A627" s="27" t="s">
        <v>525</v>
      </c>
      <c r="B627" s="28" t="s">
        <v>518</v>
      </c>
      <c r="C627" s="24"/>
      <c r="D627" s="25">
        <f>SUM(D628+D629)</f>
        <v>19024</v>
      </c>
    </row>
    <row r="628" spans="1:4" ht="78.75" x14ac:dyDescent="0.25">
      <c r="A628" s="22" t="s">
        <v>187</v>
      </c>
      <c r="B628" s="28"/>
      <c r="C628" s="24">
        <v>100</v>
      </c>
      <c r="D628" s="25">
        <v>15624</v>
      </c>
    </row>
    <row r="629" spans="1:4" ht="31.5" x14ac:dyDescent="0.25">
      <c r="A629" s="22" t="s">
        <v>33</v>
      </c>
      <c r="B629" s="28"/>
      <c r="C629" s="24">
        <v>200</v>
      </c>
      <c r="D629" s="25">
        <v>3400</v>
      </c>
    </row>
    <row r="630" spans="1:4" ht="47.25" x14ac:dyDescent="0.25">
      <c r="A630" s="27" t="s">
        <v>673</v>
      </c>
      <c r="B630" s="28" t="s">
        <v>519</v>
      </c>
      <c r="C630" s="24"/>
      <c r="D630" s="43">
        <f>SUM(D631+D632)</f>
        <v>23685.82</v>
      </c>
    </row>
    <row r="631" spans="1:4" ht="78.75" x14ac:dyDescent="0.25">
      <c r="A631" s="22" t="s">
        <v>187</v>
      </c>
      <c r="B631" s="28"/>
      <c r="C631" s="24">
        <v>100</v>
      </c>
      <c r="D631" s="25">
        <v>16468.509999999998</v>
      </c>
    </row>
    <row r="632" spans="1:4" ht="31.5" x14ac:dyDescent="0.25">
      <c r="A632" s="22" t="s">
        <v>33</v>
      </c>
      <c r="B632" s="28"/>
      <c r="C632" s="24">
        <v>200</v>
      </c>
      <c r="D632" s="25">
        <v>7217.31</v>
      </c>
    </row>
    <row r="633" spans="1:4" ht="47.25" x14ac:dyDescent="0.25">
      <c r="A633" s="22" t="s">
        <v>530</v>
      </c>
      <c r="B633" s="28" t="s">
        <v>520</v>
      </c>
      <c r="C633" s="24"/>
      <c r="D633" s="43">
        <f>SUM(D634+D635)</f>
        <v>20188.580000000002</v>
      </c>
    </row>
    <row r="634" spans="1:4" ht="78.75" x14ac:dyDescent="0.25">
      <c r="A634" s="22" t="s">
        <v>187</v>
      </c>
      <c r="B634" s="28"/>
      <c r="C634" s="24">
        <v>100</v>
      </c>
      <c r="D634" s="25">
        <v>15463.58</v>
      </c>
    </row>
    <row r="635" spans="1:4" ht="31.5" x14ac:dyDescent="0.25">
      <c r="A635" s="22" t="s">
        <v>33</v>
      </c>
      <c r="B635" s="28"/>
      <c r="C635" s="24">
        <v>200</v>
      </c>
      <c r="D635" s="25">
        <v>4725</v>
      </c>
    </row>
    <row r="636" spans="1:4" ht="94.5" x14ac:dyDescent="0.25">
      <c r="A636" s="27" t="s">
        <v>529</v>
      </c>
      <c r="B636" s="28" t="s">
        <v>521</v>
      </c>
      <c r="C636" s="24"/>
      <c r="D636" s="43">
        <f>SUM(D637+D638)</f>
        <v>6776.12</v>
      </c>
    </row>
    <row r="637" spans="1:4" ht="78.75" x14ac:dyDescent="0.25">
      <c r="A637" s="22" t="s">
        <v>187</v>
      </c>
      <c r="B637" s="28"/>
      <c r="C637" s="24">
        <v>100</v>
      </c>
      <c r="D637" s="25">
        <v>6776.12</v>
      </c>
    </row>
    <row r="638" spans="1:4" ht="31.5" x14ac:dyDescent="0.25">
      <c r="A638" s="22" t="s">
        <v>33</v>
      </c>
      <c r="B638" s="28"/>
      <c r="C638" s="24">
        <v>200</v>
      </c>
      <c r="D638" s="25">
        <v>0</v>
      </c>
    </row>
    <row r="639" spans="1:4" ht="47.25" x14ac:dyDescent="0.25">
      <c r="A639" s="27" t="s">
        <v>528</v>
      </c>
      <c r="B639" s="28" t="s">
        <v>522</v>
      </c>
      <c r="C639" s="24"/>
      <c r="D639" s="43">
        <f>SUM(D640+D641)</f>
        <v>10164.200000000001</v>
      </c>
    </row>
    <row r="640" spans="1:4" ht="78.75" x14ac:dyDescent="0.25">
      <c r="A640" s="22" t="s">
        <v>187</v>
      </c>
      <c r="B640" s="28"/>
      <c r="C640" s="24">
        <v>100</v>
      </c>
      <c r="D640" s="25">
        <v>10164.200000000001</v>
      </c>
    </row>
    <row r="641" spans="1:4" ht="31.5" x14ac:dyDescent="0.25">
      <c r="A641" s="22" t="s">
        <v>33</v>
      </c>
      <c r="B641" s="28"/>
      <c r="C641" s="24">
        <v>200</v>
      </c>
      <c r="D641" s="25">
        <v>0</v>
      </c>
    </row>
    <row r="642" spans="1:4" ht="110.25" x14ac:dyDescent="0.25">
      <c r="A642" s="27" t="s">
        <v>527</v>
      </c>
      <c r="B642" s="28" t="s">
        <v>523</v>
      </c>
      <c r="C642" s="24"/>
      <c r="D642" s="43">
        <f>SUM(D643+D644)</f>
        <v>36150</v>
      </c>
    </row>
    <row r="643" spans="1:4" ht="78.75" x14ac:dyDescent="0.25">
      <c r="A643" s="22" t="s">
        <v>187</v>
      </c>
      <c r="B643" s="28"/>
      <c r="C643" s="24">
        <v>100</v>
      </c>
      <c r="D643" s="25">
        <v>36150</v>
      </c>
    </row>
    <row r="644" spans="1:4" ht="31.5" x14ac:dyDescent="0.25">
      <c r="A644" s="22" t="s">
        <v>33</v>
      </c>
      <c r="B644" s="28"/>
      <c r="C644" s="24">
        <v>200</v>
      </c>
      <c r="D644" s="25">
        <v>0</v>
      </c>
    </row>
    <row r="645" spans="1:4" ht="94.5" x14ac:dyDescent="0.25">
      <c r="A645" s="27" t="s">
        <v>526</v>
      </c>
      <c r="B645" s="28" t="s">
        <v>524</v>
      </c>
      <c r="C645" s="24"/>
      <c r="D645" s="43">
        <f>SUM(D646+D647)</f>
        <v>2053.13</v>
      </c>
    </row>
    <row r="646" spans="1:4" ht="78.75" x14ac:dyDescent="0.25">
      <c r="A646" s="22" t="s">
        <v>187</v>
      </c>
      <c r="B646" s="28"/>
      <c r="C646" s="24">
        <v>100</v>
      </c>
      <c r="D646" s="25">
        <v>2053.13</v>
      </c>
    </row>
    <row r="647" spans="1:4" ht="31.5" x14ac:dyDescent="0.25">
      <c r="A647" s="22" t="s">
        <v>33</v>
      </c>
      <c r="B647" s="28"/>
      <c r="C647" s="24">
        <v>200</v>
      </c>
      <c r="D647" s="25">
        <v>0</v>
      </c>
    </row>
    <row r="648" spans="1:4" ht="63" x14ac:dyDescent="0.25">
      <c r="A648" s="27" t="s">
        <v>674</v>
      </c>
      <c r="B648" s="28" t="s">
        <v>675</v>
      </c>
      <c r="C648" s="24"/>
      <c r="D648" s="43">
        <f>SUM(D649:D650)</f>
        <v>0</v>
      </c>
    </row>
    <row r="649" spans="1:4" ht="78.75" x14ac:dyDescent="0.25">
      <c r="A649" s="22" t="s">
        <v>187</v>
      </c>
      <c r="B649" s="28"/>
      <c r="C649" s="24">
        <v>100</v>
      </c>
      <c r="D649" s="25">
        <v>0</v>
      </c>
    </row>
    <row r="650" spans="1:4" ht="31.5" x14ac:dyDescent="0.25">
      <c r="A650" s="22" t="s">
        <v>218</v>
      </c>
      <c r="B650" s="28"/>
      <c r="C650" s="24">
        <v>200</v>
      </c>
      <c r="D650" s="25">
        <v>0</v>
      </c>
    </row>
    <row r="651" spans="1:4" ht="63" x14ac:dyDescent="0.25">
      <c r="A651" s="27" t="s">
        <v>676</v>
      </c>
      <c r="B651" s="28" t="s">
        <v>677</v>
      </c>
      <c r="C651" s="24"/>
      <c r="D651" s="43">
        <f>SUM(D652+D653)</f>
        <v>14462.18</v>
      </c>
    </row>
    <row r="652" spans="1:4" ht="78.75" x14ac:dyDescent="0.25">
      <c r="A652" s="22" t="s">
        <v>187</v>
      </c>
      <c r="B652" s="28"/>
      <c r="C652" s="24">
        <v>100</v>
      </c>
      <c r="D652" s="25">
        <v>14462.18</v>
      </c>
    </row>
    <row r="653" spans="1:4" ht="31.5" x14ac:dyDescent="0.25">
      <c r="A653" s="22" t="s">
        <v>218</v>
      </c>
      <c r="B653" s="28"/>
      <c r="C653" s="24">
        <v>200</v>
      </c>
      <c r="D653" s="25">
        <v>0</v>
      </c>
    </row>
    <row r="654" spans="1:4" ht="63" x14ac:dyDescent="0.25">
      <c r="A654" s="27" t="s">
        <v>678</v>
      </c>
      <c r="B654" s="28" t="s">
        <v>679</v>
      </c>
      <c r="C654" s="24"/>
      <c r="D654" s="43">
        <f>SUM(D655+D656)</f>
        <v>14462.18</v>
      </c>
    </row>
    <row r="655" spans="1:4" ht="78.75" x14ac:dyDescent="0.25">
      <c r="A655" s="22" t="s">
        <v>187</v>
      </c>
      <c r="B655" s="28"/>
      <c r="C655" s="24">
        <v>100</v>
      </c>
      <c r="D655" s="25">
        <v>14462.18</v>
      </c>
    </row>
    <row r="656" spans="1:4" ht="31.5" x14ac:dyDescent="0.25">
      <c r="A656" s="22" t="s">
        <v>218</v>
      </c>
      <c r="B656" s="28"/>
      <c r="C656" s="24">
        <v>200</v>
      </c>
      <c r="D656" s="25">
        <v>0</v>
      </c>
    </row>
    <row r="657" spans="1:4" ht="63" x14ac:dyDescent="0.25">
      <c r="A657" s="27" t="s">
        <v>680</v>
      </c>
      <c r="B657" s="28" t="s">
        <v>681</v>
      </c>
      <c r="C657" s="24"/>
      <c r="D657" s="43">
        <f>SUM(D658+D659)</f>
        <v>0</v>
      </c>
    </row>
    <row r="658" spans="1:4" ht="78.75" x14ac:dyDescent="0.25">
      <c r="A658" s="22" t="s">
        <v>187</v>
      </c>
      <c r="B658" s="28"/>
      <c r="C658" s="24">
        <v>100</v>
      </c>
      <c r="D658" s="25">
        <v>0</v>
      </c>
    </row>
    <row r="659" spans="1:4" ht="31.5" x14ac:dyDescent="0.25">
      <c r="A659" s="22" t="s">
        <v>218</v>
      </c>
      <c r="B659" s="28"/>
      <c r="C659" s="24">
        <v>200</v>
      </c>
      <c r="D659" s="25">
        <v>0</v>
      </c>
    </row>
    <row r="660" spans="1:4" ht="63" x14ac:dyDescent="0.25">
      <c r="A660" s="45" t="s">
        <v>728</v>
      </c>
      <c r="B660" s="46" t="s">
        <v>727</v>
      </c>
      <c r="C660" s="76"/>
      <c r="D660" s="77">
        <f>SUM(D661:D662)</f>
        <v>51827.9</v>
      </c>
    </row>
    <row r="661" spans="1:4" ht="78.75" x14ac:dyDescent="0.25">
      <c r="A661" s="49" t="s">
        <v>187</v>
      </c>
      <c r="B661" s="50"/>
      <c r="C661" s="47">
        <v>100</v>
      </c>
      <c r="D661" s="78">
        <v>51827.9</v>
      </c>
    </row>
    <row r="662" spans="1:4" ht="31.5" x14ac:dyDescent="0.25">
      <c r="A662" s="49" t="s">
        <v>218</v>
      </c>
      <c r="B662" s="50"/>
      <c r="C662" s="47">
        <v>200</v>
      </c>
      <c r="D662" s="78">
        <v>0</v>
      </c>
    </row>
    <row r="663" spans="1:4" ht="78.75" x14ac:dyDescent="0.25">
      <c r="A663" s="45" t="s">
        <v>730</v>
      </c>
      <c r="B663" s="46" t="s">
        <v>729</v>
      </c>
      <c r="C663" s="76"/>
      <c r="D663" s="77">
        <f>SUM(D664:D665)</f>
        <v>14462.18</v>
      </c>
    </row>
    <row r="664" spans="1:4" ht="78.75" x14ac:dyDescent="0.25">
      <c r="A664" s="49" t="s">
        <v>187</v>
      </c>
      <c r="B664" s="46"/>
      <c r="C664" s="47">
        <v>100</v>
      </c>
      <c r="D664" s="78">
        <v>14462.18</v>
      </c>
    </row>
    <row r="665" spans="1:4" ht="31.5" x14ac:dyDescent="0.25">
      <c r="A665" s="49" t="s">
        <v>218</v>
      </c>
      <c r="B665" s="46"/>
      <c r="C665" s="47">
        <v>200</v>
      </c>
      <c r="D665" s="78">
        <v>0</v>
      </c>
    </row>
    <row r="666" spans="1:4" ht="63" x14ac:dyDescent="0.25">
      <c r="A666" s="27" t="s">
        <v>451</v>
      </c>
      <c r="B666" s="28" t="s">
        <v>452</v>
      </c>
      <c r="C666" s="13"/>
      <c r="D666" s="43">
        <f>SUM(D667:D668)</f>
        <v>31731.37</v>
      </c>
    </row>
    <row r="667" spans="1:4" ht="78.75" x14ac:dyDescent="0.25">
      <c r="A667" s="22" t="s">
        <v>187</v>
      </c>
      <c r="B667" s="28"/>
      <c r="C667" s="24">
        <v>100</v>
      </c>
      <c r="D667" s="25">
        <v>31731.37</v>
      </c>
    </row>
    <row r="668" spans="1:4" ht="31.5" x14ac:dyDescent="0.25">
      <c r="A668" s="22" t="s">
        <v>33</v>
      </c>
      <c r="B668" s="28"/>
      <c r="C668" s="24">
        <v>200</v>
      </c>
      <c r="D668" s="25">
        <v>0</v>
      </c>
    </row>
    <row r="669" spans="1:4" ht="63" x14ac:dyDescent="0.25">
      <c r="A669" s="27" t="s">
        <v>532</v>
      </c>
      <c r="B669" s="28" t="s">
        <v>531</v>
      </c>
      <c r="C669" s="24"/>
      <c r="D669" s="43">
        <f>SUM(D670+D671)</f>
        <v>0</v>
      </c>
    </row>
    <row r="670" spans="1:4" ht="78.75" x14ac:dyDescent="0.25">
      <c r="A670" s="22" t="s">
        <v>187</v>
      </c>
      <c r="B670" s="28"/>
      <c r="C670" s="24">
        <v>100</v>
      </c>
      <c r="D670" s="25">
        <v>0</v>
      </c>
    </row>
    <row r="671" spans="1:4" ht="31.5" x14ac:dyDescent="0.25">
      <c r="A671" s="22" t="s">
        <v>33</v>
      </c>
      <c r="B671" s="28"/>
      <c r="C671" s="24">
        <v>200</v>
      </c>
      <c r="D671" s="25">
        <v>0</v>
      </c>
    </row>
    <row r="672" spans="1:4" ht="47.25" x14ac:dyDescent="0.25">
      <c r="A672" s="27" t="s">
        <v>461</v>
      </c>
      <c r="B672" s="28" t="s">
        <v>462</v>
      </c>
      <c r="C672" s="24"/>
      <c r="D672" s="43">
        <f>SUM(D673+D674)</f>
        <v>4985</v>
      </c>
    </row>
    <row r="673" spans="1:4" ht="78.75" x14ac:dyDescent="0.25">
      <c r="A673" s="22" t="s">
        <v>187</v>
      </c>
      <c r="B673" s="28"/>
      <c r="C673" s="24">
        <v>100</v>
      </c>
      <c r="D673" s="25">
        <v>3838.57</v>
      </c>
    </row>
    <row r="674" spans="1:4" ht="31.5" x14ac:dyDescent="0.25">
      <c r="A674" s="22" t="s">
        <v>33</v>
      </c>
      <c r="B674" s="28"/>
      <c r="C674" s="24">
        <v>200</v>
      </c>
      <c r="D674" s="25">
        <v>1146.43</v>
      </c>
    </row>
    <row r="675" spans="1:4" ht="47.25" x14ac:dyDescent="0.25">
      <c r="A675" s="27" t="s">
        <v>540</v>
      </c>
      <c r="B675" s="28" t="s">
        <v>533</v>
      </c>
      <c r="C675" s="24"/>
      <c r="D675" s="43">
        <f>SUM(D676+D677)</f>
        <v>7543.67</v>
      </c>
    </row>
    <row r="676" spans="1:4" ht="78.75" x14ac:dyDescent="0.25">
      <c r="A676" s="22" t="s">
        <v>187</v>
      </c>
      <c r="B676" s="28"/>
      <c r="C676" s="24">
        <v>100</v>
      </c>
      <c r="D676" s="25">
        <v>7543.67</v>
      </c>
    </row>
    <row r="677" spans="1:4" ht="31.5" x14ac:dyDescent="0.25">
      <c r="A677" s="22" t="s">
        <v>33</v>
      </c>
      <c r="B677" s="28"/>
      <c r="C677" s="24">
        <v>200</v>
      </c>
      <c r="D677" s="25">
        <v>0</v>
      </c>
    </row>
    <row r="678" spans="1:4" ht="47.25" x14ac:dyDescent="0.25">
      <c r="A678" s="27" t="s">
        <v>539</v>
      </c>
      <c r="B678" s="28" t="s">
        <v>534</v>
      </c>
      <c r="C678" s="24"/>
      <c r="D678" s="43">
        <f>SUM(D679+D680)</f>
        <v>794.81</v>
      </c>
    </row>
    <row r="679" spans="1:4" ht="78.75" x14ac:dyDescent="0.25">
      <c r="A679" s="22" t="s">
        <v>187</v>
      </c>
      <c r="B679" s="28"/>
      <c r="C679" s="24">
        <v>100</v>
      </c>
      <c r="D679" s="25">
        <v>794.81</v>
      </c>
    </row>
    <row r="680" spans="1:4" ht="31.5" x14ac:dyDescent="0.25">
      <c r="A680" s="22" t="s">
        <v>33</v>
      </c>
      <c r="B680" s="28"/>
      <c r="C680" s="24">
        <v>200</v>
      </c>
      <c r="D680" s="25">
        <v>0</v>
      </c>
    </row>
    <row r="681" spans="1:4" ht="94.5" x14ac:dyDescent="0.25">
      <c r="A681" s="27" t="s">
        <v>538</v>
      </c>
      <c r="B681" s="28" t="s">
        <v>535</v>
      </c>
      <c r="C681" s="24"/>
      <c r="D681" s="25">
        <f>SUM(D682+D683)</f>
        <v>1059.74</v>
      </c>
    </row>
    <row r="682" spans="1:4" ht="78.75" x14ac:dyDescent="0.25">
      <c r="A682" s="22" t="s">
        <v>187</v>
      </c>
      <c r="B682" s="28"/>
      <c r="C682" s="24">
        <v>100</v>
      </c>
      <c r="D682" s="25">
        <v>1059.74</v>
      </c>
    </row>
    <row r="683" spans="1:4" ht="31.5" x14ac:dyDescent="0.25">
      <c r="A683" s="22" t="s">
        <v>33</v>
      </c>
      <c r="B683" s="28"/>
      <c r="C683" s="24">
        <v>200</v>
      </c>
      <c r="D683" s="25">
        <v>0</v>
      </c>
    </row>
    <row r="684" spans="1:4" ht="94.5" x14ac:dyDescent="0.25">
      <c r="A684" s="27" t="s">
        <v>537</v>
      </c>
      <c r="B684" s="28" t="s">
        <v>536</v>
      </c>
      <c r="C684" s="13"/>
      <c r="D684" s="43">
        <f>SUM(D685+D686)</f>
        <v>2053.13</v>
      </c>
    </row>
    <row r="685" spans="1:4" ht="78.75" x14ac:dyDescent="0.25">
      <c r="A685" s="22" t="s">
        <v>187</v>
      </c>
      <c r="B685" s="28"/>
      <c r="C685" s="24">
        <v>100</v>
      </c>
      <c r="D685" s="25">
        <v>2053.13</v>
      </c>
    </row>
    <row r="686" spans="1:4" ht="31.5" x14ac:dyDescent="0.25">
      <c r="A686" s="22" t="s">
        <v>33</v>
      </c>
      <c r="B686" s="28"/>
      <c r="C686" s="24">
        <v>200</v>
      </c>
      <c r="D686" s="25">
        <v>0</v>
      </c>
    </row>
    <row r="687" spans="1:4" ht="63" x14ac:dyDescent="0.25">
      <c r="A687" s="27" t="s">
        <v>682</v>
      </c>
      <c r="B687" s="28" t="s">
        <v>683</v>
      </c>
      <c r="C687" s="24"/>
      <c r="D687" s="43">
        <f>SUM(D688:D689)</f>
        <v>0</v>
      </c>
    </row>
    <row r="688" spans="1:4" ht="78.75" x14ac:dyDescent="0.25">
      <c r="A688" s="22" t="s">
        <v>187</v>
      </c>
      <c r="B688" s="28"/>
      <c r="C688" s="24">
        <v>100</v>
      </c>
      <c r="D688" s="25">
        <v>0</v>
      </c>
    </row>
    <row r="689" spans="1:4" ht="31.5" x14ac:dyDescent="0.25">
      <c r="A689" s="22" t="s">
        <v>33</v>
      </c>
      <c r="B689" s="28"/>
      <c r="C689" s="24">
        <v>200</v>
      </c>
      <c r="D689" s="25">
        <v>0</v>
      </c>
    </row>
    <row r="690" spans="1:4" ht="63" x14ac:dyDescent="0.25">
      <c r="A690" s="27" t="s">
        <v>684</v>
      </c>
      <c r="B690" s="28" t="s">
        <v>685</v>
      </c>
      <c r="C690" s="24"/>
      <c r="D690" s="43">
        <f>SUM(D691:D692)</f>
        <v>1197.3499999999999</v>
      </c>
    </row>
    <row r="691" spans="1:4" ht="78.75" x14ac:dyDescent="0.25">
      <c r="A691" s="22" t="s">
        <v>187</v>
      </c>
      <c r="B691" s="28"/>
      <c r="C691" s="24">
        <v>100</v>
      </c>
      <c r="D691" s="25">
        <v>1197.3499999999999</v>
      </c>
    </row>
    <row r="692" spans="1:4" ht="31.5" x14ac:dyDescent="0.25">
      <c r="A692" s="22" t="s">
        <v>33</v>
      </c>
      <c r="B692" s="28"/>
      <c r="C692" s="24">
        <v>200</v>
      </c>
      <c r="D692" s="25">
        <v>0</v>
      </c>
    </row>
    <row r="693" spans="1:4" ht="63" x14ac:dyDescent="0.25">
      <c r="A693" s="27" t="s">
        <v>686</v>
      </c>
      <c r="B693" s="28" t="s">
        <v>687</v>
      </c>
      <c r="C693" s="24"/>
      <c r="D693" s="43">
        <f>SUM(D694:D695)</f>
        <v>1197.3499999999999</v>
      </c>
    </row>
    <row r="694" spans="1:4" ht="78.75" x14ac:dyDescent="0.25">
      <c r="A694" s="22" t="s">
        <v>187</v>
      </c>
      <c r="B694" s="28"/>
      <c r="C694" s="24">
        <v>100</v>
      </c>
      <c r="D694" s="25">
        <v>1197.3499999999999</v>
      </c>
    </row>
    <row r="695" spans="1:4" ht="31.5" x14ac:dyDescent="0.25">
      <c r="A695" s="22" t="s">
        <v>33</v>
      </c>
      <c r="B695" s="28"/>
      <c r="C695" s="24">
        <v>200</v>
      </c>
      <c r="D695" s="25">
        <v>0</v>
      </c>
    </row>
    <row r="696" spans="1:4" ht="63" x14ac:dyDescent="0.25">
      <c r="A696" s="27" t="s">
        <v>688</v>
      </c>
      <c r="B696" s="28" t="s">
        <v>689</v>
      </c>
      <c r="C696" s="24"/>
      <c r="D696" s="43">
        <f>SUM(D697+D698)</f>
        <v>0</v>
      </c>
    </row>
    <row r="697" spans="1:4" ht="78.75" x14ac:dyDescent="0.25">
      <c r="A697" s="22" t="s">
        <v>187</v>
      </c>
      <c r="B697" s="28"/>
      <c r="C697" s="24">
        <v>100</v>
      </c>
      <c r="D697" s="25">
        <v>0</v>
      </c>
    </row>
    <row r="698" spans="1:4" ht="31.5" x14ac:dyDescent="0.25">
      <c r="A698" s="22" t="s">
        <v>33</v>
      </c>
      <c r="B698" s="28"/>
      <c r="C698" s="24">
        <v>200</v>
      </c>
      <c r="D698" s="25">
        <v>0</v>
      </c>
    </row>
    <row r="699" spans="1:4" ht="63" x14ac:dyDescent="0.25">
      <c r="A699" s="27" t="s">
        <v>750</v>
      </c>
      <c r="B699" s="28" t="s">
        <v>804</v>
      </c>
      <c r="C699" s="24"/>
      <c r="D699" s="43">
        <f>SUM(D700:D701)</f>
        <v>5529.9</v>
      </c>
    </row>
    <row r="700" spans="1:4" ht="78.75" x14ac:dyDescent="0.25">
      <c r="A700" s="22" t="s">
        <v>187</v>
      </c>
      <c r="B700" s="28"/>
      <c r="C700" s="24">
        <v>100</v>
      </c>
      <c r="D700" s="25">
        <v>5529.9</v>
      </c>
    </row>
    <row r="701" spans="1:4" ht="31.5" x14ac:dyDescent="0.25">
      <c r="A701" s="22" t="s">
        <v>33</v>
      </c>
      <c r="B701" s="28"/>
      <c r="C701" s="24">
        <v>200</v>
      </c>
      <c r="D701" s="25">
        <v>0</v>
      </c>
    </row>
    <row r="702" spans="1:4" ht="63" x14ac:dyDescent="0.25">
      <c r="A702" s="27" t="s">
        <v>453</v>
      </c>
      <c r="B702" s="28" t="s">
        <v>454</v>
      </c>
      <c r="C702" s="13"/>
      <c r="D702" s="43">
        <f>SUM(D703:D704)</f>
        <v>31731.37</v>
      </c>
    </row>
    <row r="703" spans="1:4" ht="78.75" x14ac:dyDescent="0.25">
      <c r="A703" s="22" t="s">
        <v>187</v>
      </c>
      <c r="B703" s="28"/>
      <c r="C703" s="24">
        <v>100</v>
      </c>
      <c r="D703" s="25">
        <v>31731.37</v>
      </c>
    </row>
    <row r="704" spans="1:4" ht="31.5" x14ac:dyDescent="0.25">
      <c r="A704" s="22" t="s">
        <v>33</v>
      </c>
      <c r="B704" s="28"/>
      <c r="C704" s="24">
        <v>200</v>
      </c>
      <c r="D704" s="25">
        <v>0</v>
      </c>
    </row>
    <row r="705" spans="1:4" ht="47.25" x14ac:dyDescent="0.25">
      <c r="A705" s="27" t="s">
        <v>463</v>
      </c>
      <c r="B705" s="28" t="s">
        <v>805</v>
      </c>
      <c r="C705" s="24"/>
      <c r="D705" s="43">
        <f>SUM(D706+D707)</f>
        <v>4823.05</v>
      </c>
    </row>
    <row r="706" spans="1:4" ht="78.75" x14ac:dyDescent="0.25">
      <c r="A706" s="22" t="s">
        <v>187</v>
      </c>
      <c r="B706" s="28"/>
      <c r="C706" s="24">
        <v>100</v>
      </c>
      <c r="D706" s="25">
        <v>3838.05</v>
      </c>
    </row>
    <row r="707" spans="1:4" ht="31.5" x14ac:dyDescent="0.25">
      <c r="A707" s="22" t="s">
        <v>33</v>
      </c>
      <c r="B707" s="28"/>
      <c r="C707" s="24">
        <v>200</v>
      </c>
      <c r="D707" s="25">
        <v>985</v>
      </c>
    </row>
    <row r="708" spans="1:4" ht="47.25" x14ac:dyDescent="0.25">
      <c r="A708" s="27" t="s">
        <v>544</v>
      </c>
      <c r="B708" s="28" t="s">
        <v>806</v>
      </c>
      <c r="C708" s="24"/>
      <c r="D708" s="43">
        <f>SUM(D709+D710)</f>
        <v>7543.74</v>
      </c>
    </row>
    <row r="709" spans="1:4" ht="78.75" x14ac:dyDescent="0.25">
      <c r="A709" s="22" t="s">
        <v>187</v>
      </c>
      <c r="B709" s="28"/>
      <c r="C709" s="24">
        <v>100</v>
      </c>
      <c r="D709" s="25">
        <v>7543.74</v>
      </c>
    </row>
    <row r="710" spans="1:4" ht="31.5" x14ac:dyDescent="0.25">
      <c r="A710" s="22" t="s">
        <v>33</v>
      </c>
      <c r="B710" s="28"/>
      <c r="C710" s="24">
        <v>200</v>
      </c>
      <c r="D710" s="25">
        <v>0</v>
      </c>
    </row>
    <row r="711" spans="1:4" ht="47.25" x14ac:dyDescent="0.25">
      <c r="A711" s="27" t="s">
        <v>545</v>
      </c>
      <c r="B711" s="28" t="s">
        <v>807</v>
      </c>
      <c r="C711" s="24"/>
      <c r="D711" s="43">
        <f>SUM(D712:D713)</f>
        <v>783.3</v>
      </c>
    </row>
    <row r="712" spans="1:4" ht="78.75" x14ac:dyDescent="0.25">
      <c r="A712" s="22" t="s">
        <v>187</v>
      </c>
      <c r="B712" s="28"/>
      <c r="C712" s="24">
        <v>100</v>
      </c>
      <c r="D712" s="25">
        <v>783.3</v>
      </c>
    </row>
    <row r="713" spans="1:4" ht="31.5" x14ac:dyDescent="0.25">
      <c r="A713" s="22" t="s">
        <v>33</v>
      </c>
      <c r="B713" s="28"/>
      <c r="C713" s="24">
        <v>200</v>
      </c>
      <c r="D713" s="25">
        <v>0</v>
      </c>
    </row>
    <row r="714" spans="1:4" ht="94.5" x14ac:dyDescent="0.25">
      <c r="A714" s="27" t="s">
        <v>546</v>
      </c>
      <c r="B714" s="28" t="s">
        <v>541</v>
      </c>
      <c r="C714" s="24"/>
      <c r="D714" s="43">
        <f>SUM(D715+D716)</f>
        <v>1058.77</v>
      </c>
    </row>
    <row r="715" spans="1:4" ht="78.75" x14ac:dyDescent="0.25">
      <c r="A715" s="22" t="s">
        <v>187</v>
      </c>
      <c r="B715" s="28"/>
      <c r="C715" s="24">
        <v>100</v>
      </c>
      <c r="D715" s="25">
        <v>1058.77</v>
      </c>
    </row>
    <row r="716" spans="1:4" ht="31.5" x14ac:dyDescent="0.25">
      <c r="A716" s="22" t="s">
        <v>33</v>
      </c>
      <c r="B716" s="28"/>
      <c r="C716" s="24">
        <v>200</v>
      </c>
      <c r="D716" s="25">
        <v>0</v>
      </c>
    </row>
    <row r="717" spans="1:4" ht="110.25" x14ac:dyDescent="0.25">
      <c r="A717" s="27" t="s">
        <v>547</v>
      </c>
      <c r="B717" s="28" t="s">
        <v>542</v>
      </c>
      <c r="C717" s="24"/>
      <c r="D717" s="43">
        <f>SUM(D718+D719)</f>
        <v>18113.62</v>
      </c>
    </row>
    <row r="718" spans="1:4" ht="78.75" x14ac:dyDescent="0.25">
      <c r="A718" s="22" t="s">
        <v>187</v>
      </c>
      <c r="B718" s="28"/>
      <c r="C718" s="24">
        <v>100</v>
      </c>
      <c r="D718" s="25">
        <v>10617.5</v>
      </c>
    </row>
    <row r="719" spans="1:4" ht="31.5" x14ac:dyDescent="0.25">
      <c r="A719" s="22" t="s">
        <v>33</v>
      </c>
      <c r="B719" s="28"/>
      <c r="C719" s="24">
        <v>200</v>
      </c>
      <c r="D719" s="25">
        <v>7496.12</v>
      </c>
    </row>
    <row r="720" spans="1:4" ht="94.5" x14ac:dyDescent="0.25">
      <c r="A720" s="27" t="s">
        <v>548</v>
      </c>
      <c r="B720" s="28" t="s">
        <v>543</v>
      </c>
      <c r="C720" s="24"/>
      <c r="D720" s="43">
        <f>SUM(D721+D722)</f>
        <v>476.23</v>
      </c>
    </row>
    <row r="721" spans="1:4" ht="78.75" x14ac:dyDescent="0.25">
      <c r="A721" s="22" t="s">
        <v>187</v>
      </c>
      <c r="B721" s="28"/>
      <c r="C721" s="24">
        <v>100</v>
      </c>
      <c r="D721" s="25">
        <v>476.23</v>
      </c>
    </row>
    <row r="722" spans="1:4" ht="31.5" x14ac:dyDescent="0.25">
      <c r="A722" s="22" t="s">
        <v>33</v>
      </c>
      <c r="B722" s="28"/>
      <c r="C722" s="24">
        <v>200</v>
      </c>
      <c r="D722" s="25">
        <v>0</v>
      </c>
    </row>
    <row r="723" spans="1:4" ht="63" x14ac:dyDescent="0.25">
      <c r="A723" s="27" t="s">
        <v>690</v>
      </c>
      <c r="B723" s="28" t="s">
        <v>691</v>
      </c>
      <c r="C723" s="24"/>
      <c r="D723" s="43">
        <f>SUM(D724:D725)</f>
        <v>0</v>
      </c>
    </row>
    <row r="724" spans="1:4" ht="78.75" x14ac:dyDescent="0.25">
      <c r="A724" s="22" t="s">
        <v>187</v>
      </c>
      <c r="B724" s="28"/>
      <c r="C724" s="24">
        <v>100</v>
      </c>
      <c r="D724" s="25">
        <v>0</v>
      </c>
    </row>
    <row r="725" spans="1:4" ht="31.5" x14ac:dyDescent="0.25">
      <c r="A725" s="22" t="s">
        <v>33</v>
      </c>
      <c r="B725" s="28"/>
      <c r="C725" s="24">
        <v>200</v>
      </c>
      <c r="D725" s="25">
        <v>0</v>
      </c>
    </row>
    <row r="726" spans="1:4" ht="63" x14ac:dyDescent="0.25">
      <c r="A726" s="27" t="s">
        <v>692</v>
      </c>
      <c r="B726" s="28" t="s">
        <v>693</v>
      </c>
      <c r="C726" s="24"/>
      <c r="D726" s="43">
        <f>SUM(D727:D728)</f>
        <v>1088.93</v>
      </c>
    </row>
    <row r="727" spans="1:4" ht="78.75" x14ac:dyDescent="0.25">
      <c r="A727" s="22" t="s">
        <v>187</v>
      </c>
      <c r="B727" s="28"/>
      <c r="C727" s="24">
        <v>100</v>
      </c>
      <c r="D727" s="25">
        <v>1088.93</v>
      </c>
    </row>
    <row r="728" spans="1:4" ht="31.5" x14ac:dyDescent="0.25">
      <c r="A728" s="22" t="s">
        <v>33</v>
      </c>
      <c r="B728" s="28"/>
      <c r="C728" s="24">
        <v>200</v>
      </c>
      <c r="D728" s="25">
        <v>0</v>
      </c>
    </row>
    <row r="729" spans="1:4" ht="63" x14ac:dyDescent="0.25">
      <c r="A729" s="27" t="s">
        <v>694</v>
      </c>
      <c r="B729" s="28" t="s">
        <v>695</v>
      </c>
      <c r="C729" s="24"/>
      <c r="D729" s="43">
        <f>SUM(D730:D731)</f>
        <v>1088.93</v>
      </c>
    </row>
    <row r="730" spans="1:4" ht="78.75" x14ac:dyDescent="0.25">
      <c r="A730" s="22" t="s">
        <v>187</v>
      </c>
      <c r="B730" s="28"/>
      <c r="C730" s="24">
        <v>100</v>
      </c>
      <c r="D730" s="25">
        <v>1088.93</v>
      </c>
    </row>
    <row r="731" spans="1:4" ht="31.5" x14ac:dyDescent="0.25">
      <c r="A731" s="22" t="s">
        <v>33</v>
      </c>
      <c r="B731" s="28"/>
      <c r="C731" s="24">
        <v>200</v>
      </c>
      <c r="D731" s="25">
        <v>0</v>
      </c>
    </row>
    <row r="732" spans="1:4" ht="63" x14ac:dyDescent="0.25">
      <c r="A732" s="27" t="s">
        <v>696</v>
      </c>
      <c r="B732" s="28" t="s">
        <v>697</v>
      </c>
      <c r="C732" s="24"/>
      <c r="D732" s="43">
        <f>SUM(D733+D734)</f>
        <v>0</v>
      </c>
    </row>
    <row r="733" spans="1:4" ht="78.75" x14ac:dyDescent="0.25">
      <c r="A733" s="22" t="s">
        <v>187</v>
      </c>
      <c r="B733" s="28"/>
      <c r="C733" s="24">
        <v>100</v>
      </c>
      <c r="D733" s="25">
        <v>0</v>
      </c>
    </row>
    <row r="734" spans="1:4" ht="31.5" x14ac:dyDescent="0.25">
      <c r="A734" s="22" t="s">
        <v>33</v>
      </c>
      <c r="B734" s="28"/>
      <c r="C734" s="24">
        <v>200</v>
      </c>
      <c r="D734" s="25">
        <v>0</v>
      </c>
    </row>
    <row r="735" spans="1:4" ht="63" x14ac:dyDescent="0.25">
      <c r="A735" s="27" t="s">
        <v>751</v>
      </c>
      <c r="B735" s="28" t="s">
        <v>808</v>
      </c>
      <c r="C735" s="24"/>
      <c r="D735" s="25">
        <f>SUM(D736:D737)</f>
        <v>46085.36</v>
      </c>
    </row>
    <row r="736" spans="1:4" ht="78.75" x14ac:dyDescent="0.25">
      <c r="A736" s="22" t="s">
        <v>187</v>
      </c>
      <c r="B736" s="28"/>
      <c r="C736" s="24">
        <v>100</v>
      </c>
      <c r="D736" s="25">
        <v>46085.36</v>
      </c>
    </row>
    <row r="737" spans="1:4" ht="31.5" x14ac:dyDescent="0.25">
      <c r="A737" s="22" t="s">
        <v>33</v>
      </c>
      <c r="B737" s="28"/>
      <c r="C737" s="24">
        <v>200</v>
      </c>
      <c r="D737" s="25">
        <v>0</v>
      </c>
    </row>
    <row r="738" spans="1:4" ht="78.75" x14ac:dyDescent="0.25">
      <c r="A738" s="27" t="s">
        <v>810</v>
      </c>
      <c r="B738" s="28" t="s">
        <v>809</v>
      </c>
      <c r="C738" s="24"/>
      <c r="D738" s="25">
        <f>SUM(D739:D740)</f>
        <v>616.17999999999995</v>
      </c>
    </row>
    <row r="739" spans="1:4" ht="78.75" x14ac:dyDescent="0.25">
      <c r="A739" s="22" t="s">
        <v>187</v>
      </c>
      <c r="B739" s="28"/>
      <c r="C739" s="24">
        <v>100</v>
      </c>
      <c r="D739" s="25">
        <v>616.17999999999995</v>
      </c>
    </row>
    <row r="740" spans="1:4" ht="31.5" x14ac:dyDescent="0.25">
      <c r="A740" s="22" t="s">
        <v>33</v>
      </c>
      <c r="B740" s="28"/>
      <c r="C740" s="24">
        <v>200</v>
      </c>
      <c r="D740" s="25">
        <v>0</v>
      </c>
    </row>
    <row r="741" spans="1:4" ht="63" x14ac:dyDescent="0.25">
      <c r="A741" s="27" t="s">
        <v>455</v>
      </c>
      <c r="B741" s="28" t="s">
        <v>456</v>
      </c>
      <c r="C741" s="13"/>
      <c r="D741" s="43">
        <f>SUM(D742:D743)</f>
        <v>56015.97</v>
      </c>
    </row>
    <row r="742" spans="1:4" ht="78.75" x14ac:dyDescent="0.25">
      <c r="A742" s="22" t="s">
        <v>187</v>
      </c>
      <c r="B742" s="28"/>
      <c r="C742" s="24">
        <v>100</v>
      </c>
      <c r="D742" s="25">
        <v>45515.97</v>
      </c>
    </row>
    <row r="743" spans="1:4" ht="31.5" x14ac:dyDescent="0.25">
      <c r="A743" s="22" t="s">
        <v>33</v>
      </c>
      <c r="B743" s="28"/>
      <c r="C743" s="24">
        <v>200</v>
      </c>
      <c r="D743" s="25">
        <v>10500</v>
      </c>
    </row>
    <row r="744" spans="1:4" ht="63" x14ac:dyDescent="0.25">
      <c r="A744" s="27" t="s">
        <v>551</v>
      </c>
      <c r="B744" s="28" t="s">
        <v>549</v>
      </c>
      <c r="C744" s="24"/>
      <c r="D744" s="43">
        <f>SUM(D745+D746)</f>
        <v>36838.58</v>
      </c>
    </row>
    <row r="745" spans="1:4" ht="78.75" x14ac:dyDescent="0.25">
      <c r="A745" s="22" t="s">
        <v>187</v>
      </c>
      <c r="B745" s="28"/>
      <c r="C745" s="24">
        <v>100</v>
      </c>
      <c r="D745" s="25">
        <v>28345.99</v>
      </c>
    </row>
    <row r="746" spans="1:4" ht="31.5" x14ac:dyDescent="0.25">
      <c r="A746" s="22" t="s">
        <v>33</v>
      </c>
      <c r="B746" s="28"/>
      <c r="C746" s="24">
        <v>200</v>
      </c>
      <c r="D746" s="25">
        <v>8492.59</v>
      </c>
    </row>
    <row r="747" spans="1:4" ht="47.25" x14ac:dyDescent="0.25">
      <c r="A747" s="27" t="s">
        <v>552</v>
      </c>
      <c r="B747" s="28" t="s">
        <v>550</v>
      </c>
      <c r="C747" s="24"/>
      <c r="D747" s="43">
        <f>SUM(D748+D749)</f>
        <v>1905.79</v>
      </c>
    </row>
    <row r="748" spans="1:4" ht="78.75" x14ac:dyDescent="0.25">
      <c r="A748" s="22" t="s">
        <v>187</v>
      </c>
      <c r="B748" s="28"/>
      <c r="C748" s="24">
        <v>100</v>
      </c>
      <c r="D748" s="25">
        <v>1905.79</v>
      </c>
    </row>
    <row r="749" spans="1:4" ht="31.5" x14ac:dyDescent="0.25">
      <c r="A749" s="22" t="s">
        <v>33</v>
      </c>
      <c r="B749" s="28"/>
      <c r="C749" s="24">
        <v>200</v>
      </c>
      <c r="D749" s="25">
        <v>0</v>
      </c>
    </row>
    <row r="750" spans="1:4" ht="47.25" x14ac:dyDescent="0.25">
      <c r="A750" s="27" t="s">
        <v>464</v>
      </c>
      <c r="B750" s="28" t="s">
        <v>465</v>
      </c>
      <c r="C750" s="24"/>
      <c r="D750" s="43">
        <f>SUM(D751+D752)</f>
        <v>9211.31</v>
      </c>
    </row>
    <row r="751" spans="1:4" ht="78.75" x14ac:dyDescent="0.25">
      <c r="A751" s="22" t="s">
        <v>187</v>
      </c>
      <c r="B751" s="28"/>
      <c r="C751" s="24">
        <v>100</v>
      </c>
      <c r="D751" s="25">
        <v>9211.31</v>
      </c>
    </row>
    <row r="752" spans="1:4" ht="31.5" x14ac:dyDescent="0.25">
      <c r="A752" s="22" t="s">
        <v>33</v>
      </c>
      <c r="B752" s="28"/>
      <c r="C752" s="24">
        <v>200</v>
      </c>
      <c r="D752" s="25">
        <v>0</v>
      </c>
    </row>
    <row r="753" spans="1:4" ht="47.25" x14ac:dyDescent="0.25">
      <c r="A753" s="27" t="s">
        <v>557</v>
      </c>
      <c r="B753" s="28" t="s">
        <v>553</v>
      </c>
      <c r="C753" s="24"/>
      <c r="D753" s="43">
        <f>SUM(D754+D755)</f>
        <v>21676.870000000003</v>
      </c>
    </row>
    <row r="754" spans="1:4" ht="78.75" x14ac:dyDescent="0.25">
      <c r="A754" s="22" t="s">
        <v>187</v>
      </c>
      <c r="B754" s="28"/>
      <c r="C754" s="24">
        <v>100</v>
      </c>
      <c r="D754" s="25">
        <v>18104.990000000002</v>
      </c>
    </row>
    <row r="755" spans="1:4" ht="31.5" x14ac:dyDescent="0.25">
      <c r="A755" s="22" t="s">
        <v>33</v>
      </c>
      <c r="B755" s="28"/>
      <c r="C755" s="24">
        <v>200</v>
      </c>
      <c r="D755" s="25">
        <v>3571.88</v>
      </c>
    </row>
    <row r="756" spans="1:4" ht="94.5" x14ac:dyDescent="0.25">
      <c r="A756" s="27" t="s">
        <v>558</v>
      </c>
      <c r="B756" s="28" t="s">
        <v>554</v>
      </c>
      <c r="C756" s="24"/>
      <c r="D756" s="43">
        <f>SUM(D757+D758)</f>
        <v>3201.05</v>
      </c>
    </row>
    <row r="757" spans="1:4" ht="78.75" x14ac:dyDescent="0.25">
      <c r="A757" s="22" t="s">
        <v>187</v>
      </c>
      <c r="B757" s="28"/>
      <c r="C757" s="24">
        <v>100</v>
      </c>
      <c r="D757" s="25">
        <v>2541.0500000000002</v>
      </c>
    </row>
    <row r="758" spans="1:4" ht="31.5" x14ac:dyDescent="0.25">
      <c r="A758" s="22" t="s">
        <v>33</v>
      </c>
      <c r="B758" s="28"/>
      <c r="C758" s="24">
        <v>200</v>
      </c>
      <c r="D758" s="25">
        <v>660</v>
      </c>
    </row>
    <row r="759" spans="1:4" ht="47.25" x14ac:dyDescent="0.25">
      <c r="A759" s="27" t="s">
        <v>559</v>
      </c>
      <c r="B759" s="28" t="s">
        <v>555</v>
      </c>
      <c r="C759" s="24"/>
      <c r="D759" s="43">
        <f>SUM(D760+D761)</f>
        <v>44688.350000000006</v>
      </c>
    </row>
    <row r="760" spans="1:4" ht="78.75" x14ac:dyDescent="0.25">
      <c r="A760" s="22" t="s">
        <v>187</v>
      </c>
      <c r="B760" s="28"/>
      <c r="C760" s="24">
        <v>100</v>
      </c>
      <c r="D760" s="25">
        <v>34375.65</v>
      </c>
    </row>
    <row r="761" spans="1:4" ht="31.5" x14ac:dyDescent="0.25">
      <c r="A761" s="22" t="s">
        <v>33</v>
      </c>
      <c r="B761" s="28"/>
      <c r="C761" s="24">
        <v>200</v>
      </c>
      <c r="D761" s="25">
        <v>10312.700000000001</v>
      </c>
    </row>
    <row r="762" spans="1:4" ht="94.5" x14ac:dyDescent="0.25">
      <c r="A762" s="27" t="s">
        <v>560</v>
      </c>
      <c r="B762" s="28" t="s">
        <v>556</v>
      </c>
      <c r="C762" s="24"/>
      <c r="D762" s="43">
        <f>SUM(D763+D764)</f>
        <v>2053.13</v>
      </c>
    </row>
    <row r="763" spans="1:4" ht="78.75" x14ac:dyDescent="0.25">
      <c r="A763" s="22" t="s">
        <v>187</v>
      </c>
      <c r="B763" s="28"/>
      <c r="C763" s="24">
        <v>100</v>
      </c>
      <c r="D763" s="25">
        <v>2053.13</v>
      </c>
    </row>
    <row r="764" spans="1:4" ht="31.5" x14ac:dyDescent="0.25">
      <c r="A764" s="22" t="s">
        <v>33</v>
      </c>
      <c r="B764" s="28"/>
      <c r="C764" s="24">
        <v>200</v>
      </c>
      <c r="D764" s="25">
        <v>0</v>
      </c>
    </row>
    <row r="765" spans="1:4" ht="63" x14ac:dyDescent="0.25">
      <c r="A765" s="27" t="s">
        <v>698</v>
      </c>
      <c r="B765" s="28" t="s">
        <v>699</v>
      </c>
      <c r="C765" s="24"/>
      <c r="D765" s="43">
        <f>SUM(D766+D767)</f>
        <v>0</v>
      </c>
    </row>
    <row r="766" spans="1:4" ht="78.75" x14ac:dyDescent="0.25">
      <c r="A766" s="22" t="s">
        <v>187</v>
      </c>
      <c r="B766" s="28"/>
      <c r="C766" s="24">
        <v>100</v>
      </c>
      <c r="D766" s="25">
        <v>0</v>
      </c>
    </row>
    <row r="767" spans="1:4" ht="31.5" x14ac:dyDescent="0.25">
      <c r="A767" s="22" t="s">
        <v>33</v>
      </c>
      <c r="B767" s="28"/>
      <c r="C767" s="24">
        <v>200</v>
      </c>
      <c r="D767" s="25">
        <v>0</v>
      </c>
    </row>
    <row r="768" spans="1:4" ht="63" x14ac:dyDescent="0.25">
      <c r="A768" s="27" t="s">
        <v>700</v>
      </c>
      <c r="B768" s="28" t="s">
        <v>701</v>
      </c>
      <c r="C768" s="24"/>
      <c r="D768" s="43">
        <f>SUM(D769+D770)</f>
        <v>2447.36</v>
      </c>
    </row>
    <row r="769" spans="1:4" ht="78.75" x14ac:dyDescent="0.25">
      <c r="A769" s="22" t="s">
        <v>187</v>
      </c>
      <c r="B769" s="28"/>
      <c r="C769" s="24">
        <v>100</v>
      </c>
      <c r="D769" s="25">
        <v>2447.36</v>
      </c>
    </row>
    <row r="770" spans="1:4" ht="31.5" x14ac:dyDescent="0.25">
      <c r="A770" s="22" t="s">
        <v>33</v>
      </c>
      <c r="B770" s="28"/>
      <c r="C770" s="24">
        <v>200</v>
      </c>
      <c r="D770" s="25">
        <v>0</v>
      </c>
    </row>
    <row r="771" spans="1:4" ht="63" x14ac:dyDescent="0.25">
      <c r="A771" s="27" t="s">
        <v>702</v>
      </c>
      <c r="B771" s="28" t="s">
        <v>703</v>
      </c>
      <c r="C771" s="24"/>
      <c r="D771" s="43">
        <f>SUM(D772+D773)</f>
        <v>2447.36</v>
      </c>
    </row>
    <row r="772" spans="1:4" ht="78.75" x14ac:dyDescent="0.25">
      <c r="A772" s="22" t="s">
        <v>187</v>
      </c>
      <c r="B772" s="28"/>
      <c r="C772" s="24">
        <v>100</v>
      </c>
      <c r="D772" s="25">
        <v>2447.36</v>
      </c>
    </row>
    <row r="773" spans="1:4" ht="31.5" x14ac:dyDescent="0.25">
      <c r="A773" s="22" t="s">
        <v>33</v>
      </c>
      <c r="B773" s="28"/>
      <c r="C773" s="24">
        <v>200</v>
      </c>
      <c r="D773" s="25">
        <v>0</v>
      </c>
    </row>
    <row r="774" spans="1:4" ht="63" x14ac:dyDescent="0.25">
      <c r="A774" s="27" t="s">
        <v>704</v>
      </c>
      <c r="B774" s="28" t="s">
        <v>705</v>
      </c>
      <c r="C774" s="24"/>
      <c r="D774" s="43">
        <f>SUM(D775+D776)</f>
        <v>0</v>
      </c>
    </row>
    <row r="775" spans="1:4" ht="78.75" x14ac:dyDescent="0.25">
      <c r="A775" s="22" t="s">
        <v>187</v>
      </c>
      <c r="B775" s="28"/>
      <c r="C775" s="24">
        <v>100</v>
      </c>
      <c r="D775" s="25">
        <v>0</v>
      </c>
    </row>
    <row r="776" spans="1:4" ht="31.5" x14ac:dyDescent="0.25">
      <c r="A776" s="22" t="s">
        <v>33</v>
      </c>
      <c r="B776" s="28"/>
      <c r="C776" s="24">
        <v>200</v>
      </c>
      <c r="D776" s="25">
        <v>0</v>
      </c>
    </row>
    <row r="777" spans="1:4" ht="63" x14ac:dyDescent="0.25">
      <c r="A777" s="27" t="s">
        <v>752</v>
      </c>
      <c r="B777" s="28" t="s">
        <v>811</v>
      </c>
      <c r="C777" s="24"/>
      <c r="D777" s="25">
        <f>SUM(D778:D779)</f>
        <v>0</v>
      </c>
    </row>
    <row r="778" spans="1:4" ht="78.75" x14ac:dyDescent="0.25">
      <c r="A778" s="22" t="s">
        <v>187</v>
      </c>
      <c r="B778" s="28"/>
      <c r="C778" s="24">
        <v>100</v>
      </c>
      <c r="D778" s="25">
        <v>0</v>
      </c>
    </row>
    <row r="779" spans="1:4" ht="31.5" x14ac:dyDescent="0.25">
      <c r="A779" s="22" t="s">
        <v>33</v>
      </c>
      <c r="B779" s="28"/>
      <c r="C779" s="24">
        <v>200</v>
      </c>
      <c r="D779" s="25">
        <v>0</v>
      </c>
    </row>
    <row r="780" spans="1:4" ht="78.75" x14ac:dyDescent="0.25">
      <c r="A780" s="27" t="s">
        <v>813</v>
      </c>
      <c r="B780" s="28" t="s">
        <v>812</v>
      </c>
      <c r="C780" s="24"/>
      <c r="D780" s="25">
        <f>SUM(D781:D782)</f>
        <v>1223.69</v>
      </c>
    </row>
    <row r="781" spans="1:4" ht="78.75" x14ac:dyDescent="0.25">
      <c r="A781" s="22" t="s">
        <v>187</v>
      </c>
      <c r="B781" s="28"/>
      <c r="C781" s="24">
        <v>100</v>
      </c>
      <c r="D781" s="25">
        <v>1223.69</v>
      </c>
    </row>
    <row r="782" spans="1:4" ht="31.5" x14ac:dyDescent="0.25">
      <c r="A782" s="22" t="s">
        <v>33</v>
      </c>
      <c r="B782" s="28"/>
      <c r="C782" s="24">
        <v>200</v>
      </c>
      <c r="D782" s="25">
        <v>0</v>
      </c>
    </row>
    <row r="783" spans="1:4" ht="63" x14ac:dyDescent="0.25">
      <c r="A783" s="27" t="s">
        <v>457</v>
      </c>
      <c r="B783" s="28" t="s">
        <v>458</v>
      </c>
      <c r="C783" s="13"/>
      <c r="D783" s="43">
        <f>SUM(D784:D785)</f>
        <v>28456.5</v>
      </c>
    </row>
    <row r="784" spans="1:4" ht="78.75" x14ac:dyDescent="0.25">
      <c r="A784" s="22" t="s">
        <v>187</v>
      </c>
      <c r="B784" s="28"/>
      <c r="C784" s="24">
        <v>100</v>
      </c>
      <c r="D784" s="25">
        <v>28456.5</v>
      </c>
    </row>
    <row r="785" spans="1:4" ht="31.5" x14ac:dyDescent="0.25">
      <c r="A785" s="22" t="s">
        <v>33</v>
      </c>
      <c r="B785" s="28"/>
      <c r="C785" s="24">
        <v>200</v>
      </c>
      <c r="D785" s="25">
        <v>0</v>
      </c>
    </row>
    <row r="786" spans="1:4" ht="63" x14ac:dyDescent="0.25">
      <c r="A786" s="27" t="s">
        <v>459</v>
      </c>
      <c r="B786" s="28" t="s">
        <v>460</v>
      </c>
      <c r="C786" s="13"/>
      <c r="D786" s="43">
        <f>SUM(D787:D788)</f>
        <v>35544</v>
      </c>
    </row>
    <row r="787" spans="1:4" ht="78.75" x14ac:dyDescent="0.25">
      <c r="A787" s="22" t="s">
        <v>187</v>
      </c>
      <c r="B787" s="28"/>
      <c r="C787" s="24">
        <v>100</v>
      </c>
      <c r="D787" s="25">
        <v>28644</v>
      </c>
    </row>
    <row r="788" spans="1:4" ht="31.5" x14ac:dyDescent="0.25">
      <c r="A788" s="22" t="s">
        <v>33</v>
      </c>
      <c r="B788" s="28"/>
      <c r="C788" s="24">
        <v>200</v>
      </c>
      <c r="D788" s="25">
        <v>6900</v>
      </c>
    </row>
    <row r="789" spans="1:4" ht="47.25" x14ac:dyDescent="0.25">
      <c r="A789" s="27" t="s">
        <v>466</v>
      </c>
      <c r="B789" s="28" t="s">
        <v>467</v>
      </c>
      <c r="C789" s="13"/>
      <c r="D789" s="43">
        <f>SUM(D790:D791)</f>
        <v>11962.74</v>
      </c>
    </row>
    <row r="790" spans="1:4" ht="78.75" x14ac:dyDescent="0.25">
      <c r="A790" s="22" t="s">
        <v>187</v>
      </c>
      <c r="B790" s="28"/>
      <c r="C790" s="24">
        <v>100</v>
      </c>
      <c r="D790" s="25">
        <v>9211.31</v>
      </c>
    </row>
    <row r="791" spans="1:4" ht="31.5" x14ac:dyDescent="0.25">
      <c r="A791" s="22" t="s">
        <v>33</v>
      </c>
      <c r="B791" s="28"/>
      <c r="C791" s="24">
        <v>200</v>
      </c>
      <c r="D791" s="25">
        <v>2751.43</v>
      </c>
    </row>
    <row r="792" spans="1:4" ht="47.25" x14ac:dyDescent="0.25">
      <c r="A792" s="27" t="s">
        <v>468</v>
      </c>
      <c r="B792" s="28" t="s">
        <v>469</v>
      </c>
      <c r="C792" s="13"/>
      <c r="D792" s="43">
        <f>SUM(D793:D794)</f>
        <v>23512.97</v>
      </c>
    </row>
    <row r="793" spans="1:4" ht="78.75" x14ac:dyDescent="0.25">
      <c r="A793" s="22" t="s">
        <v>187</v>
      </c>
      <c r="B793" s="28"/>
      <c r="C793" s="24">
        <v>100</v>
      </c>
      <c r="D793" s="25">
        <v>18104.990000000002</v>
      </c>
    </row>
    <row r="794" spans="1:4" ht="31.5" x14ac:dyDescent="0.25">
      <c r="A794" s="22" t="s">
        <v>33</v>
      </c>
      <c r="B794" s="28"/>
      <c r="C794" s="24">
        <v>200</v>
      </c>
      <c r="D794" s="25">
        <v>5407.98</v>
      </c>
    </row>
    <row r="795" spans="1:4" ht="47.25" x14ac:dyDescent="0.25">
      <c r="A795" s="27" t="s">
        <v>706</v>
      </c>
      <c r="B795" s="28" t="s">
        <v>472</v>
      </c>
      <c r="C795" s="24"/>
      <c r="D795" s="43">
        <f>SUM(D796+D797)</f>
        <v>2475.0500000000002</v>
      </c>
    </row>
    <row r="796" spans="1:4" ht="78.75" x14ac:dyDescent="0.25">
      <c r="A796" s="22" t="s">
        <v>187</v>
      </c>
      <c r="B796" s="28"/>
      <c r="C796" s="24">
        <v>100</v>
      </c>
      <c r="D796" s="25">
        <v>1905.79</v>
      </c>
    </row>
    <row r="797" spans="1:4" ht="31.5" x14ac:dyDescent="0.25">
      <c r="A797" s="22" t="s">
        <v>33</v>
      </c>
      <c r="B797" s="28"/>
      <c r="C797" s="24">
        <v>200</v>
      </c>
      <c r="D797" s="25">
        <v>569.26</v>
      </c>
    </row>
    <row r="798" spans="1:4" ht="94.5" x14ac:dyDescent="0.25">
      <c r="A798" s="27" t="s">
        <v>470</v>
      </c>
      <c r="B798" s="28" t="s">
        <v>471</v>
      </c>
      <c r="C798" s="13"/>
      <c r="D798" s="43">
        <f>SUM(D799:D800)</f>
        <v>3300.07</v>
      </c>
    </row>
    <row r="799" spans="1:4" ht="78.75" x14ac:dyDescent="0.25">
      <c r="A799" s="22" t="s">
        <v>187</v>
      </c>
      <c r="B799" s="28"/>
      <c r="C799" s="24">
        <v>100</v>
      </c>
      <c r="D799" s="25">
        <v>2541.0500000000002</v>
      </c>
    </row>
    <row r="800" spans="1:4" ht="31.5" x14ac:dyDescent="0.25">
      <c r="A800" s="22" t="s">
        <v>33</v>
      </c>
      <c r="B800" s="28"/>
      <c r="C800" s="24">
        <v>200</v>
      </c>
      <c r="D800" s="25">
        <v>759.02</v>
      </c>
    </row>
    <row r="801" spans="1:4" ht="47.25" x14ac:dyDescent="0.25">
      <c r="A801" s="27" t="s">
        <v>473</v>
      </c>
      <c r="B801" s="28" t="s">
        <v>474</v>
      </c>
      <c r="C801" s="13"/>
      <c r="D801" s="43">
        <f>SUM(D802:D803)</f>
        <v>55001.039999999994</v>
      </c>
    </row>
    <row r="802" spans="1:4" ht="78.75" x14ac:dyDescent="0.25">
      <c r="A802" s="22" t="s">
        <v>187</v>
      </c>
      <c r="B802" s="28"/>
      <c r="C802" s="24">
        <v>100</v>
      </c>
      <c r="D802" s="25">
        <v>42308.49</v>
      </c>
    </row>
    <row r="803" spans="1:4" ht="31.5" x14ac:dyDescent="0.25">
      <c r="A803" s="22" t="s">
        <v>33</v>
      </c>
      <c r="B803" s="28"/>
      <c r="C803" s="24">
        <v>200</v>
      </c>
      <c r="D803" s="25">
        <v>12692.55</v>
      </c>
    </row>
    <row r="804" spans="1:4" ht="94.5" x14ac:dyDescent="0.25">
      <c r="A804" s="19" t="s">
        <v>475</v>
      </c>
      <c r="B804" s="30" t="s">
        <v>476</v>
      </c>
      <c r="C804" s="13"/>
      <c r="D804" s="43">
        <f>SUM(D805:D806)</f>
        <v>2669.07</v>
      </c>
    </row>
    <row r="805" spans="1:4" ht="78.75" x14ac:dyDescent="0.25">
      <c r="A805" s="22" t="s">
        <v>187</v>
      </c>
      <c r="B805" s="28"/>
      <c r="C805" s="24">
        <v>100</v>
      </c>
      <c r="D805" s="25">
        <v>2053.13</v>
      </c>
    </row>
    <row r="806" spans="1:4" ht="31.5" x14ac:dyDescent="0.25">
      <c r="A806" s="22" t="s">
        <v>33</v>
      </c>
      <c r="B806" s="28"/>
      <c r="C806" s="24">
        <v>200</v>
      </c>
      <c r="D806" s="25">
        <v>615.94000000000005</v>
      </c>
    </row>
    <row r="807" spans="1:4" ht="63" x14ac:dyDescent="0.25">
      <c r="A807" s="27" t="s">
        <v>707</v>
      </c>
      <c r="B807" s="28" t="s">
        <v>708</v>
      </c>
      <c r="C807" s="13"/>
      <c r="D807" s="43">
        <f>SUM(D808:D809)</f>
        <v>0</v>
      </c>
    </row>
    <row r="808" spans="1:4" ht="78.75" x14ac:dyDescent="0.25">
      <c r="A808" s="22" t="s">
        <v>187</v>
      </c>
      <c r="B808" s="28"/>
      <c r="C808" s="24">
        <v>100</v>
      </c>
      <c r="D808" s="25">
        <v>0</v>
      </c>
    </row>
    <row r="809" spans="1:4" ht="31.5" x14ac:dyDescent="0.25">
      <c r="A809" s="22" t="s">
        <v>33</v>
      </c>
      <c r="B809" s="28"/>
      <c r="C809" s="24">
        <v>200</v>
      </c>
      <c r="D809" s="25">
        <v>0</v>
      </c>
    </row>
    <row r="810" spans="1:4" ht="63" x14ac:dyDescent="0.25">
      <c r="A810" s="27" t="s">
        <v>709</v>
      </c>
      <c r="B810" s="28" t="s">
        <v>710</v>
      </c>
      <c r="C810" s="13"/>
      <c r="D810" s="43">
        <f>SUM(D811:D812)</f>
        <v>1910.48</v>
      </c>
    </row>
    <row r="811" spans="1:4" ht="78.75" x14ac:dyDescent="0.25">
      <c r="A811" s="22" t="s">
        <v>187</v>
      </c>
      <c r="B811" s="28"/>
      <c r="C811" s="24">
        <v>100</v>
      </c>
      <c r="D811" s="25">
        <v>1910.48</v>
      </c>
    </row>
    <row r="812" spans="1:4" ht="31.5" x14ac:dyDescent="0.25">
      <c r="A812" s="22" t="s">
        <v>33</v>
      </c>
      <c r="B812" s="28"/>
      <c r="C812" s="24">
        <v>200</v>
      </c>
      <c r="D812" s="25">
        <v>0</v>
      </c>
    </row>
    <row r="813" spans="1:4" ht="63" x14ac:dyDescent="0.25">
      <c r="A813" s="27" t="s">
        <v>711</v>
      </c>
      <c r="B813" s="28" t="s">
        <v>712</v>
      </c>
      <c r="C813" s="13"/>
      <c r="D813" s="43">
        <f>SUM(D814:D815)</f>
        <v>1910.48</v>
      </c>
    </row>
    <row r="814" spans="1:4" ht="78.75" x14ac:dyDescent="0.25">
      <c r="A814" s="22" t="s">
        <v>187</v>
      </c>
      <c r="B814" s="28"/>
      <c r="C814" s="24">
        <v>100</v>
      </c>
      <c r="D814" s="25">
        <v>1910.48</v>
      </c>
    </row>
    <row r="815" spans="1:4" ht="31.5" x14ac:dyDescent="0.25">
      <c r="A815" s="22" t="s">
        <v>33</v>
      </c>
      <c r="B815" s="28"/>
      <c r="C815" s="24">
        <v>200</v>
      </c>
      <c r="D815" s="25">
        <v>0</v>
      </c>
    </row>
    <row r="816" spans="1:4" ht="63" x14ac:dyDescent="0.25">
      <c r="A816" s="27" t="s">
        <v>713</v>
      </c>
      <c r="B816" s="28" t="s">
        <v>714</v>
      </c>
      <c r="C816" s="13"/>
      <c r="D816" s="43">
        <f>SUM(D817:D818)</f>
        <v>0</v>
      </c>
    </row>
    <row r="817" spans="1:4" ht="78.75" x14ac:dyDescent="0.25">
      <c r="A817" s="22" t="s">
        <v>187</v>
      </c>
      <c r="B817" s="28"/>
      <c r="C817" s="24">
        <v>100</v>
      </c>
      <c r="D817" s="25">
        <v>0</v>
      </c>
    </row>
    <row r="818" spans="1:4" ht="31.5" x14ac:dyDescent="0.25">
      <c r="A818" s="22" t="s">
        <v>33</v>
      </c>
      <c r="B818" s="28"/>
      <c r="C818" s="24">
        <v>200</v>
      </c>
      <c r="D818" s="25">
        <v>0</v>
      </c>
    </row>
    <row r="819" spans="1:4" ht="63" x14ac:dyDescent="0.25">
      <c r="A819" s="27" t="s">
        <v>753</v>
      </c>
      <c r="B819" s="28" t="s">
        <v>814</v>
      </c>
      <c r="C819" s="24"/>
      <c r="D819" s="43">
        <f>SUM(D820:D821)</f>
        <v>0</v>
      </c>
    </row>
    <row r="820" spans="1:4" ht="78.75" x14ac:dyDescent="0.25">
      <c r="A820" s="22" t="s">
        <v>187</v>
      </c>
      <c r="B820" s="28"/>
      <c r="C820" s="24">
        <v>100</v>
      </c>
      <c r="D820" s="25">
        <v>0</v>
      </c>
    </row>
    <row r="821" spans="1:4" ht="31.5" x14ac:dyDescent="0.25">
      <c r="A821" s="22" t="s">
        <v>33</v>
      </c>
      <c r="B821" s="28"/>
      <c r="C821" s="24">
        <v>200</v>
      </c>
      <c r="D821" s="25">
        <v>0</v>
      </c>
    </row>
    <row r="822" spans="1:4" ht="78.75" x14ac:dyDescent="0.25">
      <c r="A822" s="27" t="s">
        <v>816</v>
      </c>
      <c r="B822" s="28" t="s">
        <v>815</v>
      </c>
      <c r="C822" s="24"/>
      <c r="D822" s="43">
        <f>SUM(D823:D824)</f>
        <v>1457.14</v>
      </c>
    </row>
    <row r="823" spans="1:4" ht="78.75" x14ac:dyDescent="0.25">
      <c r="A823" s="22" t="s">
        <v>187</v>
      </c>
      <c r="B823" s="28"/>
      <c r="C823" s="24">
        <v>100</v>
      </c>
      <c r="D823" s="25">
        <v>1457.14</v>
      </c>
    </row>
    <row r="824" spans="1:4" ht="31.5" x14ac:dyDescent="0.25">
      <c r="A824" s="22" t="s">
        <v>33</v>
      </c>
      <c r="B824" s="28"/>
      <c r="C824" s="24">
        <v>200</v>
      </c>
      <c r="D824" s="25">
        <v>0</v>
      </c>
    </row>
    <row r="825" spans="1:4" ht="15.75" x14ac:dyDescent="0.25">
      <c r="A825" s="75" t="s">
        <v>477</v>
      </c>
      <c r="B825" s="75"/>
      <c r="C825" s="75"/>
      <c r="D825" s="14">
        <f>SUM(D10+D98+D127+D266+D294+D303+D317+D322+D330+D376+D402+D431+D438+D484+D502+D510+D516+D563+D540)</f>
        <v>416413997.29999995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2024-07-23T08:38:47Z</dcterms:modified>
</cp:coreProperties>
</file>