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4" r:id="rId1"/>
  </sheets>
  <definedNames>
    <definedName name="_xlnm.Print_Titles" localSheetId="0">Лист1!$10:$10</definedName>
  </definedNames>
  <calcPr calcId="145621" iterateDelta="1E-4"/>
</workbook>
</file>

<file path=xl/calcChain.xml><?xml version="1.0" encoding="utf-8"?>
<calcChain xmlns="http://schemas.openxmlformats.org/spreadsheetml/2006/main">
  <c r="D535" i="4" l="1"/>
  <c r="D383" i="4"/>
  <c r="D226" i="4" l="1"/>
  <c r="D214" i="4"/>
  <c r="D61" i="4"/>
  <c r="D72" i="4"/>
  <c r="D26" i="4"/>
  <c r="D719" i="4"/>
  <c r="D667" i="4"/>
  <c r="D664" i="4"/>
  <c r="D661" i="4"/>
  <c r="D649" i="4"/>
  <c r="D635" i="4"/>
  <c r="D632" i="4"/>
  <c r="D629" i="4"/>
  <c r="D565" i="4"/>
  <c r="D546" i="4"/>
  <c r="D245" i="4" l="1"/>
  <c r="D244" i="4" s="1"/>
  <c r="D242" i="4"/>
  <c r="D229" i="4"/>
  <c r="D224" i="4"/>
  <c r="D222" i="4"/>
  <c r="D177" i="4"/>
  <c r="D130" i="4" l="1"/>
  <c r="D574" i="4" l="1"/>
  <c r="D579" i="4"/>
  <c r="D582" i="4"/>
  <c r="D588" i="4"/>
  <c r="D591" i="4"/>
  <c r="D523" i="4" s="1"/>
  <c r="D594" i="4"/>
  <c r="D597" i="4"/>
  <c r="D585" i="4"/>
  <c r="D600" i="4"/>
  <c r="D602" i="4"/>
  <c r="D604" i="4"/>
  <c r="D606" i="4"/>
  <c r="D611" i="4"/>
  <c r="D614" i="4"/>
  <c r="D617" i="4"/>
  <c r="D620" i="4"/>
  <c r="D623" i="4"/>
  <c r="D626" i="4"/>
  <c r="D638" i="4"/>
  <c r="D643" i="4"/>
  <c r="D646" i="4"/>
  <c r="D652" i="4"/>
  <c r="D655" i="4"/>
  <c r="D658" i="4"/>
  <c r="D670" i="4"/>
  <c r="D675" i="4"/>
  <c r="D678" i="4"/>
  <c r="D681" i="4"/>
  <c r="D684" i="4"/>
  <c r="D687" i="4"/>
  <c r="D690" i="4"/>
  <c r="D693" i="4"/>
  <c r="D696" i="4"/>
  <c r="D698" i="4"/>
  <c r="D700" i="4"/>
  <c r="D702" i="4"/>
  <c r="D716" i="4"/>
  <c r="D408" i="4"/>
  <c r="D410" i="4"/>
  <c r="D381" i="4"/>
  <c r="D367" i="4"/>
  <c r="D379" i="4"/>
  <c r="D377" i="4"/>
  <c r="D375" i="4"/>
  <c r="D371" i="4"/>
  <c r="D227" i="4" l="1"/>
  <c r="D248" i="4"/>
  <c r="D247" i="4" s="1"/>
  <c r="D239" i="4"/>
  <c r="D231" i="4"/>
  <c r="D95" i="4"/>
  <c r="D121" i="4"/>
  <c r="D165" i="4"/>
  <c r="D169" i="4"/>
  <c r="D90" i="4"/>
  <c r="D89" i="4" s="1"/>
  <c r="D87" i="4"/>
  <c r="D86" i="4" s="1"/>
  <c r="D68" i="4"/>
  <c r="D56" i="4"/>
  <c r="D18" i="4"/>
  <c r="D30" i="4"/>
  <c r="D32" i="4"/>
  <c r="D608" i="4"/>
  <c r="D412" i="4" l="1"/>
  <c r="D74" i="4" l="1"/>
  <c r="D70" i="4"/>
  <c r="D235" i="4" l="1"/>
  <c r="D201" i="4"/>
  <c r="D36" i="4"/>
  <c r="D28" i="4" l="1"/>
  <c r="D569" i="4" l="1"/>
  <c r="D302" i="4"/>
  <c r="D156" i="4"/>
  <c r="D48" i="4"/>
  <c r="D220" i="4" l="1"/>
  <c r="D518" i="4" l="1"/>
  <c r="D257" i="4"/>
  <c r="D251" i="4"/>
  <c r="D250" i="4" s="1"/>
  <c r="D237" i="4"/>
  <c r="D199" i="4"/>
  <c r="D78" i="4"/>
  <c r="D76" i="4"/>
  <c r="D342" i="4" l="1"/>
  <c r="D62" i="4"/>
  <c r="D66" i="4"/>
  <c r="D64" i="4"/>
  <c r="D233" i="4"/>
  <c r="D287" i="4" l="1"/>
  <c r="D324" i="4"/>
  <c r="D323" i="4" s="1"/>
  <c r="D550" i="4"/>
  <c r="D387" i="4" l="1"/>
  <c r="D289" i="4" l="1"/>
  <c r="D286" i="4" s="1"/>
  <c r="D84" i="4" l="1"/>
  <c r="D83" i="4" s="1"/>
  <c r="D205" i="4" l="1"/>
  <c r="D725" i="4" l="1"/>
  <c r="D722" i="4"/>
  <c r="D713" i="4"/>
  <c r="D710" i="4"/>
  <c r="D707" i="4"/>
  <c r="D704" i="4"/>
  <c r="D672" i="4"/>
  <c r="D640" i="4"/>
  <c r="D576" i="4"/>
  <c r="D571" i="4"/>
  <c r="D560" i="4"/>
  <c r="D557" i="4"/>
  <c r="D554" i="4"/>
  <c r="D552" i="4"/>
  <c r="D548" i="4"/>
  <c r="D544" i="4"/>
  <c r="D542" i="4"/>
  <c r="D540" i="4"/>
  <c r="D533" i="4"/>
  <c r="D531" i="4"/>
  <c r="D526" i="4"/>
  <c r="D524" i="4"/>
  <c r="D521" i="4"/>
  <c r="D520" i="4" s="1"/>
  <c r="D516" i="4"/>
  <c r="D515" i="4" s="1"/>
  <c r="D512" i="4"/>
  <c r="D511" i="4" s="1"/>
  <c r="D509" i="4"/>
  <c r="D508" i="4" s="1"/>
  <c r="D505" i="4"/>
  <c r="D504" i="4" s="1"/>
  <c r="D502" i="4"/>
  <c r="D501" i="4" s="1"/>
  <c r="D497" i="4"/>
  <c r="D496" i="4" s="1"/>
  <c r="D495" i="4" s="1"/>
  <c r="D494" i="4" s="1"/>
  <c r="D492" i="4"/>
  <c r="D491" i="4" s="1"/>
  <c r="D489" i="4"/>
  <c r="D488" i="4" s="1"/>
  <c r="D484" i="4"/>
  <c r="D483" i="4" s="1"/>
  <c r="D481" i="4"/>
  <c r="D480" i="4" s="1"/>
  <c r="D478" i="4"/>
  <c r="D477" i="4" s="1"/>
  <c r="D475" i="4"/>
  <c r="D474" i="4" s="1"/>
  <c r="D472" i="4"/>
  <c r="D471" i="4" s="1"/>
  <c r="D467" i="4"/>
  <c r="D466" i="4" s="1"/>
  <c r="D463" i="4"/>
  <c r="D462" i="4" s="1"/>
  <c r="D460" i="4"/>
  <c r="D459" i="4" s="1"/>
  <c r="D456" i="4"/>
  <c r="D455" i="4" s="1"/>
  <c r="D453" i="4"/>
  <c r="D452" i="4" s="1"/>
  <c r="D449" i="4"/>
  <c r="D448" i="4" s="1"/>
  <c r="D445" i="4"/>
  <c r="D444" i="4" s="1"/>
  <c r="D441" i="4"/>
  <c r="D440" i="4" s="1"/>
  <c r="D438" i="4"/>
  <c r="D437" i="4" s="1"/>
  <c r="D435" i="4"/>
  <c r="D434" i="4" s="1"/>
  <c r="D431" i="4"/>
  <c r="D430" i="4" s="1"/>
  <c r="D428" i="4"/>
  <c r="D427" i="4" s="1"/>
  <c r="D423" i="4"/>
  <c r="D422" i="4" s="1"/>
  <c r="D421" i="4" s="1"/>
  <c r="D420" i="4" s="1"/>
  <c r="D418" i="4"/>
  <c r="D416" i="4"/>
  <c r="D414" i="4"/>
  <c r="D406" i="4"/>
  <c r="D402" i="4"/>
  <c r="D401" i="4" s="1"/>
  <c r="D399" i="4"/>
  <c r="D398" i="4" s="1"/>
  <c r="D394" i="4"/>
  <c r="D392" i="4"/>
  <c r="D389" i="4"/>
  <c r="D386" i="4" s="1"/>
  <c r="D373" i="4"/>
  <c r="D369" i="4"/>
  <c r="D362" i="4"/>
  <c r="D361" i="4" s="1"/>
  <c r="D359" i="4"/>
  <c r="D358" i="4" s="1"/>
  <c r="D354" i="4"/>
  <c r="D353" i="4" s="1"/>
  <c r="D352" i="4" s="1"/>
  <c r="D351" i="4" s="1"/>
  <c r="D349" i="4"/>
  <c r="D348" i="4" s="1"/>
  <c r="D346" i="4"/>
  <c r="D345" i="4" s="1"/>
  <c r="D340" i="4"/>
  <c r="D335" i="4"/>
  <c r="D334" i="4" s="1"/>
  <c r="D331" i="4"/>
  <c r="D330" i="4" s="1"/>
  <c r="D321" i="4"/>
  <c r="D319" i="4"/>
  <c r="D317" i="4"/>
  <c r="D315" i="4"/>
  <c r="D313" i="4"/>
  <c r="D310" i="4"/>
  <c r="D305" i="4"/>
  <c r="D304" i="4" s="1"/>
  <c r="D300" i="4"/>
  <c r="D299" i="4" s="1"/>
  <c r="D296" i="4"/>
  <c r="D295" i="4" s="1"/>
  <c r="D293" i="4"/>
  <c r="D292" i="4" s="1"/>
  <c r="D284" i="4"/>
  <c r="D282" i="4"/>
  <c r="D280" i="4"/>
  <c r="D278" i="4"/>
  <c r="D276" i="4"/>
  <c r="D274" i="4"/>
  <c r="D271" i="4"/>
  <c r="D269" i="4"/>
  <c r="D267" i="4"/>
  <c r="D265" i="4"/>
  <c r="D263" i="4"/>
  <c r="D261" i="4"/>
  <c r="D255" i="4"/>
  <c r="D241" i="4"/>
  <c r="D218" i="4"/>
  <c r="D216" i="4"/>
  <c r="D212" i="4"/>
  <c r="D210" i="4"/>
  <c r="D208" i="4"/>
  <c r="D197" i="4"/>
  <c r="D195" i="4"/>
  <c r="D193" i="4"/>
  <c r="D191" i="4"/>
  <c r="D189" i="4"/>
  <c r="D203" i="4"/>
  <c r="D187" i="4"/>
  <c r="D184" i="4"/>
  <c r="D182" i="4"/>
  <c r="D176" i="4"/>
  <c r="D175" i="4" s="1"/>
  <c r="D173" i="4"/>
  <c r="D172" i="4" s="1"/>
  <c r="D171" i="4" s="1"/>
  <c r="D167" i="4"/>
  <c r="D163" i="4"/>
  <c r="D160" i="4"/>
  <c r="D158" i="4"/>
  <c r="D153" i="4"/>
  <c r="D151" i="4"/>
  <c r="D149" i="4"/>
  <c r="D145" i="4"/>
  <c r="D143" i="4"/>
  <c r="D141" i="4"/>
  <c r="D138" i="4"/>
  <c r="D136" i="4"/>
  <c r="D133" i="4"/>
  <c r="D128" i="4"/>
  <c r="D127" i="4" s="1"/>
  <c r="D125" i="4"/>
  <c r="D123" i="4"/>
  <c r="D119" i="4"/>
  <c r="D116" i="4"/>
  <c r="D113" i="4"/>
  <c r="D110" i="4"/>
  <c r="D107" i="4"/>
  <c r="D104" i="4"/>
  <c r="D101" i="4"/>
  <c r="D98" i="4"/>
  <c r="D81" i="4"/>
  <c r="D80" i="4" s="1"/>
  <c r="D59" i="4"/>
  <c r="D58" i="4" s="1"/>
  <c r="D53" i="4"/>
  <c r="D52" i="4" s="1"/>
  <c r="D45" i="4"/>
  <c r="D43" i="4"/>
  <c r="D40" i="4"/>
  <c r="D38" i="4"/>
  <c r="D34" i="4"/>
  <c r="D24" i="4"/>
  <c r="D22" i="4"/>
  <c r="D20" i="4"/>
  <c r="D16" i="4"/>
  <c r="D14" i="4"/>
  <c r="D405" i="4" l="1"/>
  <c r="D366" i="4"/>
  <c r="D365" i="4" s="1"/>
  <c r="D162" i="4"/>
  <c r="D140" i="4"/>
  <c r="D132" i="4"/>
  <c r="D94" i="4"/>
  <c r="D13" i="4"/>
  <c r="D357" i="4"/>
  <c r="D356" i="4" s="1"/>
  <c r="D186" i="4"/>
  <c r="D207" i="4"/>
  <c r="D344" i="4"/>
  <c r="D148" i="4"/>
  <c r="D254" i="4"/>
  <c r="D253" i="4" s="1"/>
  <c r="D458" i="4"/>
  <c r="D487" i="4"/>
  <c r="D486" i="4" s="1"/>
  <c r="D500" i="4"/>
  <c r="D309" i="4"/>
  <c r="D308" i="4" s="1"/>
  <c r="D307" i="4" s="1"/>
  <c r="D339" i="4"/>
  <c r="D338" i="4" s="1"/>
  <c r="D514" i="4"/>
  <c r="D298" i="4"/>
  <c r="D260" i="4"/>
  <c r="D273" i="4"/>
  <c r="D291" i="4"/>
  <c r="D42" i="4"/>
  <c r="D397" i="4"/>
  <c r="D433" i="4"/>
  <c r="D470" i="4"/>
  <c r="D469" i="4" s="1"/>
  <c r="D181" i="4"/>
  <c r="D180" i="4" s="1"/>
  <c r="D391" i="4"/>
  <c r="D385" i="4" s="1"/>
  <c r="D404" i="4"/>
  <c r="D329" i="4"/>
  <c r="D328" i="4" s="1"/>
  <c r="D426" i="4"/>
  <c r="D443" i="4"/>
  <c r="D507" i="4"/>
  <c r="D396" i="4" l="1"/>
  <c r="D93" i="4"/>
  <c r="D12" i="4"/>
  <c r="D364" i="4"/>
  <c r="D147" i="4"/>
  <c r="D499" i="4"/>
  <c r="D337" i="4"/>
  <c r="D259" i="4"/>
  <c r="D425" i="4"/>
  <c r="D92" i="4" l="1"/>
  <c r="D179" i="4"/>
  <c r="D11" i="4"/>
  <c r="D728" i="4" l="1"/>
</calcChain>
</file>

<file path=xl/sharedStrings.xml><?xml version="1.0" encoding="utf-8"?>
<sst xmlns="http://schemas.openxmlformats.org/spreadsheetml/2006/main" count="1110" uniqueCount="755">
  <si>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</si>
  <si>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</si>
  <si>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</si>
  <si>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</si>
  <si>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</si>
  <si>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</si>
  <si>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</si>
  <si>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</si>
  <si>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</si>
  <si>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</si>
  <si>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</si>
  <si>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</si>
  <si>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</si>
  <si>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</si>
  <si>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</si>
  <si>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</si>
  <si>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</si>
  <si>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</si>
  <si>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</si>
  <si>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</si>
  <si>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</si>
  <si>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</si>
  <si>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</si>
  <si>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</si>
  <si>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</si>
  <si>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</si>
  <si>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</si>
  <si>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</si>
  <si>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</si>
  <si>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</si>
  <si>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</si>
  <si>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</si>
  <si>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</si>
  <si>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</si>
  <si>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</si>
  <si>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</si>
  <si>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</si>
  <si>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</si>
  <si>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</si>
  <si>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</si>
  <si>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</si>
  <si>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</si>
  <si>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</si>
  <si>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</si>
  <si>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</si>
  <si>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</si>
  <si>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</si>
  <si>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</si>
  <si>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</si>
  <si>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</si>
  <si>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</si>
  <si>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</si>
  <si>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</si>
  <si>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</si>
  <si>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</si>
  <si>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</si>
  <si>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</si>
  <si>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</si>
  <si>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</si>
  <si>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</si>
  <si>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</si>
  <si>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</si>
  <si>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</si>
  <si>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</si>
  <si>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</si>
  <si>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</si>
  <si>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</si>
  <si>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</si>
  <si>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</si>
  <si>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</si>
  <si>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</si>
  <si>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</si>
  <si>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</si>
  <si>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</si>
  <si>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</si>
  <si>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</si>
  <si>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</si>
  <si>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</si>
  <si>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</si>
  <si>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</si>
  <si>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</si>
  <si>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</si>
  <si>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</si>
  <si>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</si>
  <si>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</si>
  <si>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</si>
  <si>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</si>
  <si>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</si>
  <si>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</si>
  <si>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</si>
  <si>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</si>
  <si>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</si>
  <si>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</si>
  <si>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</si>
  <si>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</si>
  <si>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</si>
  <si>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</si>
  <si>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</si>
  <si>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</si>
  <si>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</si>
  <si>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</si>
  <si>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</si>
  <si>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</si>
  <si>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</si>
  <si>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</si>
  <si>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</si>
  <si>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</si>
  <si>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</si>
  <si>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</si>
  <si>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</si>
  <si>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</si>
  <si>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</si>
  <si>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</si>
  <si>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</si>
  <si>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</si>
  <si>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</si>
  <si>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</si>
  <si>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</si>
  <si>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</si>
  <si>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</si>
  <si>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</si>
  <si>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</si>
  <si>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</si>
  <si>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</si>
  <si>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</si>
  <si>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</si>
  <si>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</si>
  <si>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</si>
  <si>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</si>
  <si>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</si>
  <si>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</si>
  <si>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</si>
  <si>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</si>
  <si>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</si>
  <si>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</si>
  <si>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</si>
  <si>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</si>
  <si>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</si>
  <si>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</si>
  <si>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</si>
  <si>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</si>
  <si>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</si>
  <si>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</si>
  <si>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</si>
  <si>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</si>
  <si>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</si>
  <si>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</si>
  <si>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</si>
  <si>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</si>
  <si>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</si>
  <si>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</si>
  <si>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</si>
  <si>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</si>
  <si>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</si>
  <si>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</si>
  <si>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</si>
  <si>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</si>
  <si>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</si>
  <si>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</si>
  <si>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</si>
  <si>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</si>
  <si>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</si>
  <si>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</si>
  <si>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</si>
  <si>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</si>
  <si>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</si>
  <si>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</si>
  <si>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</si>
  <si>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</si>
  <si>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</si>
  <si>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</si>
  <si>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</si>
  <si>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</si>
  <si>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</si>
  <si>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</si>
  <si>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</si>
  <si>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</si>
  <si>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</si>
  <si>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</si>
  <si>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</si>
  <si>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</si>
  <si>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</si>
  <si>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</si>
  <si>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</si>
  <si>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</si>
  <si>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</si>
  <si>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</si>
  <si>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</si>
  <si>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</si>
  <si>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</si>
  <si>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</si>
  <si>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</si>
  <si>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</si>
  <si>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</si>
  <si>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</si>
  <si>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</si>
  <si>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</si>
  <si>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</si>
  <si>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</si>
  <si>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</si>
  <si>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</si>
  <si>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</si>
  <si>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</si>
  <si>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</si>
  <si>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</si>
  <si>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</si>
  <si>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</si>
  <si>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</si>
  <si>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</si>
  <si>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</si>
  <si>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</si>
  <si>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</si>
  <si>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</si>
  <si>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</si>
  <si>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</si>
  <si>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</si>
  <si>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</si>
  <si>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</si>
  <si>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</si>
  <si>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</si>
  <si>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</si>
  <si>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</si>
  <si>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</si>
  <si>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</si>
  <si>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</si>
  <si>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</si>
  <si>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</si>
  <si>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</si>
  <si>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</si>
  <si>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</si>
  <si>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</si>
  <si>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</si>
  <si>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</si>
  <si>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</si>
  <si>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</si>
  <si>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</si>
  <si>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</si>
  <si>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</si>
  <si>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</si>
  <si>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</si>
  <si>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</si>
  <si>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</si>
  <si>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</si>
  <si>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</si>
  <si>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</si>
  <si>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</si>
  <si>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</si>
  <si>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</si>
  <si>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</si>
  <si>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</si>
  <si>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</si>
  <si>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</si>
  <si>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</si>
  <si>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</si>
  <si>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</si>
  <si>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</si>
  <si>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</si>
  <si>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</si>
  <si>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</si>
  <si>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</si>
  <si>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</si>
  <si>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</si>
  <si>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</si>
  <si>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</si>
  <si>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</si>
  <si>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</si>
  <si>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</si>
  <si>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</si>
  <si>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</si>
  <si>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</si>
  <si>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</si>
  <si>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</si>
  <si>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</si>
  <si>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</si>
  <si>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</si>
  <si>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</si>
  <si>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</si>
  <si>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</si>
  <si>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</si>
  <si>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</si>
  <si>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</si>
  <si>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</si>
  <si>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</si>
  <si>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</si>
  <si>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</si>
  <si>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</si>
  <si>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</si>
  <si>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</si>
  <si>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</si>
  <si>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</si>
  <si>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</si>
  <si>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</si>
  <si>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</si>
  <si>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</si>
  <si>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</si>
  <si>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</si>
  <si>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</si>
  <si>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</si>
  <si>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</si>
  <si>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</si>
  <si>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</si>
  <si>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</si>
  <si>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</si>
  <si>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</si>
  <si>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</si>
  <si>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</si>
  <si>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</si>
  <si>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</si>
  <si>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</si>
  <si>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</si>
  <si>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</si>
  <si>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</si>
  <si>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</si>
  <si>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</si>
  <si>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</si>
  <si>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</si>
  <si>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</si>
  <si>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</si>
  <si>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</si>
  <si>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</si>
  <si>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</si>
  <si>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</si>
  <si>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</si>
  <si>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</si>
  <si>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</si>
  <si>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</si>
  <si>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</si>
  <si>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</si>
  <si>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</si>
  <si>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</si>
  <si>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</si>
  <si>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</si>
  <si>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</si>
  <si>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</si>
  <si>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</si>
  <si>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</si>
  <si>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</si>
  <si>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</si>
  <si>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</si>
  <si>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</si>
  <si>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</si>
  <si>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</si>
  <si>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</si>
  <si>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</si>
  <si>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</si>
  <si>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</si>
  <si>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</si>
  <si>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</si>
  <si>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11.2.01.65500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</si>
  <si>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</si>
  <si>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</si>
  <si>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</si>
  <si>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</si>
  <si>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</si>
  <si>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</si>
  <si>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</si>
  <si>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</si>
  <si>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</si>
  <si>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</si>
  <si>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</si>
  <si>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</si>
  <si>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</si>
  <si>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</si>
  <si>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</si>
  <si>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</si>
  <si>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</si>
  <si>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</si>
  <si>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</si>
  <si>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</si>
  <si>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</si>
  <si>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</si>
  <si>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</si>
  <si>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</si>
  <si>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</si>
  <si>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</si>
  <si>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</si>
  <si>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</si>
  <si>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</si>
  <si>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</si>
  <si>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</si>
  <si>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</si>
  <si>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</si>
  <si>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</si>
  <si>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</si>
  <si>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</si>
  <si>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</si>
  <si>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</si>
  <si>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</si>
  <si>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</si>
  <si>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</si>
  <si>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</si>
  <si>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</si>
  <si>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</si>
  <si>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</si>
  <si>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</si>
  <si>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</si>
  <si>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</si>
  <si>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</si>
  <si>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</si>
  <si>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</si>
  <si>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</si>
  <si>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</si>
  <si>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</si>
  <si>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</si>
  <si>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</si>
  <si>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</si>
  <si>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</si>
  <si>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</si>
  <si>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</si>
  <si>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</si>
  <si>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</si>
  <si>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</si>
  <si>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</si>
  <si>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</si>
  <si>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</si>
  <si>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</si>
  <si>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</si>
  <si>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</si>
  <si>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</si>
  <si>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</si>
  <si>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</si>
  <si>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</si>
  <si>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</si>
  <si>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</si>
  <si>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</si>
  <si>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</si>
  <si>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</si>
  <si>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</si>
  <si>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</si>
  <si>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</si>
  <si>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</si>
  <si>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</si>
  <si>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</si>
  <si>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</si>
  <si>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</si>
  <si>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</si>
  <si>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</si>
  <si>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</si>
  <si>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</si>
  <si>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</si>
  <si>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</si>
  <si>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</si>
  <si>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</si>
  <si>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</si>
  <si>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</si>
  <si>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</si>
  <si>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</si>
  <si>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</si>
  <si>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</si>
  <si>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</si>
  <si>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</si>
  <si>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</si>
  <si>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</si>
  <si>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</si>
  <si>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</si>
  <si>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</si>
  <si>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</si>
  <si>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</si>
  <si>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</si>
  <si>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</si>
  <si>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</si>
  <si>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</si>
  <si>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</si>
  <si>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</si>
  <si>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</si>
  <si>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</si>
  <si>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</si>
  <si>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</si>
  <si>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</si>
  <si>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</si>
  <si>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</si>
  <si>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</si>
  <si>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</si>
  <si>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</si>
  <si>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</si>
  <si>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</si>
  <si>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</si>
  <si>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</si>
  <si>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</si>
  <si>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</si>
  <si>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</si>
  <si>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</si>
  <si>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</si>
  <si>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</si>
  <si>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</si>
  <si>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</si>
  <si>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</si>
  <si>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</si>
  <si>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</si>
  <si>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</si>
  <si>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</si>
  <si>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</si>
  <si>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</si>
  <si>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</si>
  <si>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</si>
  <si>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</si>
  <si>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</si>
  <si>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</si>
  <si>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</si>
  <si>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</si>
  <si>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</si>
  <si>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</si>
  <si>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</si>
  <si>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</si>
  <si>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</si>
  <si>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</si>
  <si>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</si>
  <si>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</si>
  <si>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</si>
  <si>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</si>
  <si>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</si>
  <si>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</si>
  <si>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</si>
  <si>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</si>
  <si>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</si>
  <si>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</si>
  <si>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</si>
  <si>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</si>
  <si>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</si>
  <si>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</si>
  <si>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</si>
  <si>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</si>
  <si>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</si>
  <si>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</si>
  <si>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</si>
  <si>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</si>
  <si>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</si>
  <si>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</si>
  <si>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</si>
  <si>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</si>
  <si>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</si>
  <si>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</si>
  <si>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</si>
  <si>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</si>
  <si>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</si>
  <si>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</si>
  <si>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</si>
  <si>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</si>
  <si>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</si>
  <si>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</si>
  <si>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</si>
  <si>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</si>
  <si>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</si>
  <si>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</si>
  <si>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</si>
  <si>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</si>
  <si>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</si>
  <si>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</si>
  <si>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>30.0.00.85140</t>
  </si>
  <si>
    <t>30.0.00.86130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</si>
  <si>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</si>
  <si>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</si>
  <si>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</si>
  <si>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>30.0.00.85150</t>
  </si>
  <si>
    <t>30.0.00.86150</t>
  </si>
  <si>
    <t>30.0.00.87160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</si>
  <si>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</si>
  <si>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</si>
  <si>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</si>
  <si>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</si>
  <si>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</si>
  <si>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</si>
  <si>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</si>
  <si>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</si>
  <si>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</si>
  <si>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</si>
  <si>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</si>
  <si>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</si>
  <si>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</si>
  <si>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</si>
  <si>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</si>
  <si>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</si>
  <si>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</si>
  <si>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</si>
  <si>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</si>
  <si>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</si>
  <si>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30.0.00.85210</t>
  </si>
  <si>
    <t>30.0.00.86220</t>
  </si>
  <si>
    <t>30.0.00.87230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</si>
  <si>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</si>
  <si>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</si>
  <si>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</si>
  <si>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</si>
  <si>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</si>
  <si>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</si>
  <si>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</si>
  <si>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</si>
  <si>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</si>
  <si>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</si>
  <si>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</si>
  <si>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</si>
  <si>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</si>
  <si>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</si>
  <si>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</si>
  <si>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</si>
  <si>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</si>
  <si>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</si>
  <si>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</si>
  <si>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</si>
  <si>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</si>
  <si>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</si>
  <si>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</si>
  <si>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</si>
  <si>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</si>
  <si>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</si>
  <si>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</si>
  <si>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</si>
  <si>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</si>
  <si>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</si>
  <si>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</si>
  <si>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</si>
  <si>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</si>
  <si>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</si>
  <si>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</si>
  <si>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</si>
  <si>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</si>
  <si>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</si>
  <si>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</si>
  <si>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</si>
  <si>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</si>
  <si>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</si>
  <si>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</si>
  <si>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</si>
  <si>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</si>
  <si>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</si>
  <si>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</si>
  <si>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</si>
  <si>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</si>
  <si>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</si>
  <si>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</si>
  <si>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</si>
  <si>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</si>
  <si>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</si>
  <si>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</si>
  <si>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Приложение 2</t>
  </si>
  <si>
    <t>02.2.02.71090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</si>
  <si>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</si>
  <si>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Реализация мероприятий по патриотическому воспитанию граждан  за счет средств областного бюджета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</si>
  <si>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</si>
  <si>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</si>
  <si>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</si>
  <si>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</si>
  <si>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</si>
  <si>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</si>
  <si>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</si>
  <si>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</si>
  <si>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</si>
  <si>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</si>
  <si>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</si>
  <si>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</si>
  <si>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</si>
  <si>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Исполнено      (руб.)</t>
  </si>
  <si>
    <t>01.1.01.71460</t>
  </si>
  <si>
    <t>Организация образовательного процесса за счет средств областного бюджета</t>
  </si>
  <si>
    <t>01.1.01.72030</t>
  </si>
  <si>
    <t>Реализация мероприятий по обеспечению обязательных требований охраны объектов образования I – III категорий опасности</t>
  </si>
  <si>
    <t>01.1.03.72060</t>
  </si>
  <si>
    <t>Мероприятия по повышению антитеррористической защищенности объектов образования</t>
  </si>
  <si>
    <t>01.1.05.25351</t>
  </si>
  <si>
    <t>Поддержка инициатив органов ученического самоуправления общеобразовательных организаций за счет средств районного бюджета</t>
  </si>
  <si>
    <t>01.1.05.72060</t>
  </si>
  <si>
    <t>01.1.E2.50981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</si>
  <si>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</si>
  <si>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01.1.EВ.51791</t>
  </si>
  <si>
    <t>Субвенция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</si>
  <si>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02.2.03.21990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</si>
  <si>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 средств районного бюджета</t>
  </si>
  <si>
    <t>02.2.03.71990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</si>
  <si>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областного бюджета</t>
  </si>
  <si>
    <t>03.1.04.24670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</si>
  <si>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</si>
  <si>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03.1.04.L4670</t>
  </si>
  <si>
    <t>Региональный проект "Культурная среда"</t>
  </si>
  <si>
    <t>03.1.A1.00000</t>
  </si>
  <si>
    <t>03.1.A1.55197</t>
  </si>
  <si>
    <t>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</si>
  <si>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04.1.02.L1110</t>
  </si>
  <si>
    <t>Реализация мероприятий по строительству объектов спорта</t>
  </si>
  <si>
    <t>10.1.01.20660</t>
  </si>
  <si>
    <t>Содержание и ремонт автомобильных дорог местного значения вне границ населенных пунктов</t>
  </si>
  <si>
    <t>10.1.01.85880</t>
  </si>
  <si>
    <t>Осуществление переданных полномочий Борисоглебского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</si>
  <si>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10.1.01.86880</t>
  </si>
  <si>
    <t>10.1.01.87880</t>
  </si>
  <si>
    <t>10.1.01.88880</t>
  </si>
  <si>
    <t>Осуществление переданных полномочий Андреевского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</si>
  <si>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Осуществление переданных полномочий Вощажниковского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</si>
  <si>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Осуществление переданных полномочий Высоковского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</si>
  <si>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10.1.01.89880</t>
  </si>
  <si>
    <t>Осуществление переданных полномочий Инальцинского сельского поселения по ремонту автомобильных дорог местного значения в границах населенных пунктов сельского поселения за счет средств бюджета сельского поселения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</si>
  <si>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</si>
  <si>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</si>
  <si>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30.0.00.73260</t>
  </si>
  <si>
    <t>30.0.00.80200</t>
  </si>
  <si>
    <t>Реализация отдельных полномочий в сфере законодательства об административных правонарушениях за счет средств областного бюджета</t>
  </si>
  <si>
    <t>Осуществление переданных полномочий по созданию условий для организации досуга жителей Борисоглебского сельского поселения</t>
  </si>
  <si>
    <t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</si>
  <si>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</si>
  <si>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30.0.00.85810</t>
  </si>
  <si>
    <t>30.0.00.85820</t>
  </si>
  <si>
    <t>30.0.00.85830</t>
  </si>
  <si>
    <t>Осуществление переданных полномочий Борисоглебского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</si>
  <si>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Борисоглебского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</si>
  <si>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Борисоглебского сельского поселения по муниципальному жилищному контролю за счет средств бюджета сельского поселения</t>
  </si>
  <si>
    <t>30.0.00.85840</t>
  </si>
  <si>
    <t>Осуществление переданных полномочий Борисоглебского сельского поселения по муниципальному финансовому контролю за счет средств бюджета сельского поселения</t>
  </si>
  <si>
    <t>Осуществление переданных полномочий по созданию условий для организации досуга жителей Андреевского сельского поселения</t>
  </si>
  <si>
    <t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</si>
  <si>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</si>
  <si>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30.0.00.86810</t>
  </si>
  <si>
    <t>30.0.00.86830</t>
  </si>
  <si>
    <t>30.0.00.86820</t>
  </si>
  <si>
    <t>30.0.00.86840</t>
  </si>
  <si>
    <t>Осуществление переданных полномочий Андреевского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</si>
  <si>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Андреевского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</si>
  <si>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Андреевского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</si>
  <si>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Андреевского сельского поселения по муниципальному финансовому контролю за счет средств бюджета сельского поселения</t>
  </si>
  <si>
    <t>30.0.0087130</t>
  </si>
  <si>
    <t>30.0.0087140</t>
  </si>
  <si>
    <t>30.0.0087150</t>
  </si>
  <si>
    <t>30.0.00.87810</t>
  </si>
  <si>
    <t>Осуществление переданных полномочий по созданию условий для организации досуга жителей Вощажниковского сельского поселения</t>
  </si>
  <si>
    <t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</si>
  <si>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</si>
  <si>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дорожном хозяйстве за счет средств бюджета сельского поселения</t>
  </si>
  <si>
    <t>30.0.00.87820</t>
  </si>
  <si>
    <t>30.0.00.87830</t>
  </si>
  <si>
    <t>30.0.00.87840</t>
  </si>
  <si>
    <t>Осуществление переданных полномочий Вощажниковского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</si>
  <si>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</si>
  <si>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финансовому контролю за счет средств бюджета сельского поселения</t>
  </si>
  <si>
    <t>Осуществление переданных полномочий по созданию условий для организации досуга жителей Высоковского сельского поселения</t>
  </si>
  <si>
    <t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</si>
  <si>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30.0.00.88810</t>
  </si>
  <si>
    <t>30.0.00.88820</t>
  </si>
  <si>
    <t>30.0.00.88830</t>
  </si>
  <si>
    <t>30.0.00.88840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</si>
  <si>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</si>
  <si>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Высоковского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</si>
  <si>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Высоковского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</si>
  <si>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Высоковского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</si>
  <si>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Высоковского сельского поселения по муниципальному финансовому контролю за счет средств бюджета сельского поселения</t>
  </si>
  <si>
    <t>01.1.E2.00000</t>
  </si>
  <si>
    <t>01.1.EВ.00000</t>
  </si>
  <si>
    <t>Региональный проект "Успех каждого ребёнка"</t>
  </si>
  <si>
    <t>Региональный проект "Патриотическое воспитание граждан Российской Федерации"</t>
  </si>
  <si>
    <t>Исполнение расходов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за 9 месяцев 2023 года</t>
  </si>
  <si>
    <t>02.1.02.73260</t>
  </si>
  <si>
    <t>03.1.04.23260</t>
  </si>
  <si>
    <t>Реализация мероприятий, предусмотренных нормативно-правовыми актами органов местного самоуправления, за счет средств районного бюджета</t>
  </si>
  <si>
    <t>03.1.07.20180</t>
  </si>
  <si>
    <t>Проведение мероприятий в сфере культуры</t>
  </si>
  <si>
    <t>Поддержка права граждан на участие в культурной жизни района и региона</t>
  </si>
  <si>
    <t>03.1.07.00000</t>
  </si>
  <si>
    <t xml:space="preserve">от 22.12.2023 №291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</si>
</sst>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vertical="center" wrapText="1"/>
    </xf>
    <xf numFmtId="49" fontId="9" fillId="3" borderId="5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53"/>
  <sheetViews>
    <sheetView tabSelected="1" zoomScale="110" zoomScaleNormal="110" zoomScaleSheetLayoutView="100" workbookViewId="0">
      <selection activeCell="A5" sqref="A5:D5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20.28515625" customWidth="1"/>
    <col min="6" max="6" width="14.85546875" customWidth="1"/>
    <col min="7" max="7" width="13.85546875" customWidth="1"/>
    <col min="20" max="20" width="8.71093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76" t="s">
        <v>634</v>
      </c>
      <c r="B1" s="76"/>
      <c r="C1" s="76"/>
      <c r="D1" s="76"/>
    </row>
    <row r="2" spans="1:4" ht="15.75" x14ac:dyDescent="0.25">
      <c r="A2" s="76" t="s">
        <v>0</v>
      </c>
      <c r="B2" s="76"/>
      <c r="C2" s="76"/>
      <c r="D2" s="76"/>
    </row>
    <row r="3" spans="1:4" ht="15.75" x14ac:dyDescent="0.25">
      <c r="A3" s="76" t="s">
        <v>1</v>
      </c>
      <c r="B3" s="76"/>
      <c r="C3" s="76"/>
      <c r="D3" s="76"/>
    </row>
    <row r="4" spans="1:4" ht="15.75" x14ac:dyDescent="0.25">
      <c r="A4" s="76" t="s">
        <v>2</v>
      </c>
      <c r="B4" s="76"/>
      <c r="C4" s="76"/>
      <c r="D4" s="76"/>
    </row>
    <row r="5" spans="1:4" ht="15.75" x14ac:dyDescent="0.25">
      <c r="A5" s="76" t="s">
        <v>754</v>
      </c>
      <c r="B5" s="76"/>
      <c r="C5" s="76"/>
      <c r="D5" s="76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5.75" customHeight="1" x14ac:dyDescent="0.25">
      <c r="A8" s="75" t="s">
        <v>746</v>
      </c>
      <c r="B8" s="75"/>
      <c r="C8" s="75"/>
      <c r="D8" s="75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3</v>
      </c>
      <c r="B10" s="4" t="s">
        <v>4</v>
      </c>
      <c r="C10" s="4" t="s">
        <v>5</v>
      </c>
      <c r="D10" s="5" t="s">
        <v>651</v>
      </c>
    </row>
    <row r="11" spans="1:4" ht="42" customHeight="1" x14ac:dyDescent="0.25">
      <c r="A11" s="6" t="s">
        <v>6</v>
      </c>
      <c r="B11" s="7" t="s">
        <v>7</v>
      </c>
      <c r="C11" s="8"/>
      <c r="D11" s="9">
        <f>SUM(D12)</f>
        <v>253762438.24000004</v>
      </c>
    </row>
    <row r="12" spans="1:4" ht="47.25" x14ac:dyDescent="0.25">
      <c r="A12" s="10" t="s">
        <v>8</v>
      </c>
      <c r="B12" s="11" t="s">
        <v>9</v>
      </c>
      <c r="C12" s="12"/>
      <c r="D12" s="13">
        <f>SUM(D13+D42+D52+D58+D61+D80+D83+D86+D89)</f>
        <v>253762438.24000004</v>
      </c>
    </row>
    <row r="13" spans="1:4" ht="65.25" customHeight="1" x14ac:dyDescent="0.25">
      <c r="A13" s="14" t="s">
        <v>10</v>
      </c>
      <c r="B13" s="15" t="s">
        <v>11</v>
      </c>
      <c r="C13" s="16"/>
      <c r="D13" s="17">
        <f>SUM(D14+D16+D18+D20+D22+D24+D26+D28+D30+D32+D34+D36+D38+D40)</f>
        <v>234993917.59</v>
      </c>
    </row>
    <row r="14" spans="1:4" ht="47.25" x14ac:dyDescent="0.25">
      <c r="A14" s="18" t="s">
        <v>12</v>
      </c>
      <c r="B14" s="19" t="s">
        <v>13</v>
      </c>
      <c r="C14" s="12"/>
      <c r="D14" s="20">
        <f>D15</f>
        <v>14816034</v>
      </c>
    </row>
    <row r="15" spans="1:4" ht="42.75" customHeight="1" x14ac:dyDescent="0.25">
      <c r="A15" s="21" t="s">
        <v>14</v>
      </c>
      <c r="B15" s="22"/>
      <c r="C15" s="23">
        <v>600</v>
      </c>
      <c r="D15" s="24">
        <v>14816034</v>
      </c>
    </row>
    <row r="16" spans="1:4" ht="47.25" x14ac:dyDescent="0.25">
      <c r="A16" s="18" t="s">
        <v>15</v>
      </c>
      <c r="B16" s="19" t="s">
        <v>16</v>
      </c>
      <c r="C16" s="12"/>
      <c r="D16" s="20">
        <f>D17</f>
        <v>42706402.200000003</v>
      </c>
    </row>
    <row r="17" spans="1:4" ht="45" customHeight="1" x14ac:dyDescent="0.25">
      <c r="A17" s="21" t="s">
        <v>14</v>
      </c>
      <c r="B17" s="22"/>
      <c r="C17" s="23">
        <v>600</v>
      </c>
      <c r="D17" s="25">
        <v>42706402.200000003</v>
      </c>
    </row>
    <row r="18" spans="1:4" ht="47.25" x14ac:dyDescent="0.25">
      <c r="A18" s="18" t="s">
        <v>17</v>
      </c>
      <c r="B18" s="19" t="s">
        <v>18</v>
      </c>
      <c r="C18" s="12"/>
      <c r="D18" s="20">
        <f>SUM(D19)</f>
        <v>5691600</v>
      </c>
    </row>
    <row r="19" spans="1:4" ht="44.25" customHeight="1" x14ac:dyDescent="0.25">
      <c r="A19" s="21" t="s">
        <v>14</v>
      </c>
      <c r="B19" s="22"/>
      <c r="C19" s="23">
        <v>600</v>
      </c>
      <c r="D19" s="25">
        <v>5691600</v>
      </c>
    </row>
    <row r="20" spans="1:4" ht="31.5" x14ac:dyDescent="0.25">
      <c r="A20" s="18" t="s">
        <v>19</v>
      </c>
      <c r="B20" s="19" t="s">
        <v>20</v>
      </c>
      <c r="C20" s="12"/>
      <c r="D20" s="20">
        <f>D21</f>
        <v>8574609</v>
      </c>
    </row>
    <row r="21" spans="1:4" ht="43.5" customHeight="1" x14ac:dyDescent="0.25">
      <c r="A21" s="21" t="s">
        <v>14</v>
      </c>
      <c r="B21" s="22"/>
      <c r="C21" s="23">
        <v>600</v>
      </c>
      <c r="D21" s="25">
        <v>8574609</v>
      </c>
    </row>
    <row r="22" spans="1:4" ht="68.25" customHeight="1" x14ac:dyDescent="0.25">
      <c r="A22" s="18" t="s">
        <v>21</v>
      </c>
      <c r="B22" s="19" t="s">
        <v>22</v>
      </c>
      <c r="C22" s="12"/>
      <c r="D22" s="20">
        <f>D23</f>
        <v>5507843.0499999998</v>
      </c>
    </row>
    <row r="23" spans="1:4" ht="48.75" customHeight="1" x14ac:dyDescent="0.25">
      <c r="A23" s="21" t="s">
        <v>14</v>
      </c>
      <c r="B23" s="22"/>
      <c r="C23" s="23">
        <v>600</v>
      </c>
      <c r="D23" s="25">
        <v>5507843.0499999998</v>
      </c>
    </row>
    <row r="24" spans="1:4" ht="47.25" x14ac:dyDescent="0.25">
      <c r="A24" s="12" t="s">
        <v>23</v>
      </c>
      <c r="B24" s="19" t="s">
        <v>24</v>
      </c>
      <c r="C24" s="12"/>
      <c r="D24" s="20">
        <f>D25</f>
        <v>0</v>
      </c>
    </row>
    <row r="25" spans="1:4" ht="47.25" customHeight="1" x14ac:dyDescent="0.25">
      <c r="A25" s="21" t="s">
        <v>14</v>
      </c>
      <c r="B25" s="22"/>
      <c r="C25" s="23">
        <v>600</v>
      </c>
      <c r="D25" s="25">
        <v>0</v>
      </c>
    </row>
    <row r="26" spans="1:4" ht="47.25" customHeight="1" x14ac:dyDescent="0.25">
      <c r="A26" s="12" t="s">
        <v>25</v>
      </c>
      <c r="B26" s="19" t="s">
        <v>26</v>
      </c>
      <c r="C26" s="12"/>
      <c r="D26" s="20">
        <f>SUM(D27)</f>
        <v>3784650</v>
      </c>
    </row>
    <row r="27" spans="1:4" ht="47.25" customHeight="1" x14ac:dyDescent="0.25">
      <c r="A27" s="21" t="s">
        <v>14</v>
      </c>
      <c r="B27" s="26"/>
      <c r="C27" s="23">
        <v>600</v>
      </c>
      <c r="D27" s="25">
        <v>3784650</v>
      </c>
    </row>
    <row r="28" spans="1:4" ht="77.25" customHeight="1" x14ac:dyDescent="0.25">
      <c r="A28" s="12" t="s">
        <v>644</v>
      </c>
      <c r="B28" s="19" t="s">
        <v>641</v>
      </c>
      <c r="C28" s="12"/>
      <c r="D28" s="20">
        <f>D29</f>
        <v>0</v>
      </c>
    </row>
    <row r="29" spans="1:4" ht="45" customHeight="1" x14ac:dyDescent="0.25">
      <c r="A29" s="21" t="s">
        <v>14</v>
      </c>
      <c r="B29" s="26"/>
      <c r="C29" s="23">
        <v>600</v>
      </c>
      <c r="D29" s="25">
        <v>0</v>
      </c>
    </row>
    <row r="30" spans="1:4" ht="38.25" customHeight="1" x14ac:dyDescent="0.25">
      <c r="A30" s="46" t="s">
        <v>653</v>
      </c>
      <c r="B30" s="59" t="s">
        <v>652</v>
      </c>
      <c r="C30" s="23"/>
      <c r="D30" s="25">
        <f>SUM(D31)</f>
        <v>145996026</v>
      </c>
    </row>
    <row r="31" spans="1:4" ht="45" customHeight="1" x14ac:dyDescent="0.25">
      <c r="A31" s="21" t="s">
        <v>14</v>
      </c>
      <c r="B31" s="26"/>
      <c r="C31" s="23">
        <v>600</v>
      </c>
      <c r="D31" s="25">
        <v>145996026</v>
      </c>
    </row>
    <row r="32" spans="1:4" ht="49.5" customHeight="1" x14ac:dyDescent="0.25">
      <c r="A32" s="46" t="s">
        <v>655</v>
      </c>
      <c r="B32" s="59" t="s">
        <v>654</v>
      </c>
      <c r="C32" s="23"/>
      <c r="D32" s="25">
        <f>SUM(D33)</f>
        <v>0</v>
      </c>
    </row>
    <row r="33" spans="1:4" ht="51.75" customHeight="1" x14ac:dyDescent="0.25">
      <c r="A33" s="21" t="s">
        <v>14</v>
      </c>
      <c r="B33" s="26"/>
      <c r="C33" s="23">
        <v>600</v>
      </c>
      <c r="D33" s="25">
        <v>0</v>
      </c>
    </row>
    <row r="34" spans="1:4" ht="48.75" customHeight="1" x14ac:dyDescent="0.25">
      <c r="A34" s="12" t="s">
        <v>27</v>
      </c>
      <c r="B34" s="19" t="s">
        <v>28</v>
      </c>
      <c r="C34" s="12"/>
      <c r="D34" s="20">
        <f>D35</f>
        <v>0</v>
      </c>
    </row>
    <row r="35" spans="1:4" ht="48.75" customHeight="1" x14ac:dyDescent="0.25">
      <c r="A35" s="65" t="s">
        <v>14</v>
      </c>
      <c r="B35" s="26"/>
      <c r="C35" s="23">
        <v>600</v>
      </c>
      <c r="D35" s="25">
        <v>0</v>
      </c>
    </row>
    <row r="36" spans="1:4" ht="62.25" customHeight="1" x14ac:dyDescent="0.25">
      <c r="A36" s="67" t="s">
        <v>650</v>
      </c>
      <c r="B36" s="64" t="s">
        <v>645</v>
      </c>
      <c r="C36" s="12"/>
      <c r="D36" s="20">
        <f>D37</f>
        <v>672600.34</v>
      </c>
    </row>
    <row r="37" spans="1:4" ht="46.5" customHeight="1" x14ac:dyDescent="0.25">
      <c r="A37" s="66" t="s">
        <v>14</v>
      </c>
      <c r="B37" s="26"/>
      <c r="C37" s="23">
        <v>600</v>
      </c>
      <c r="D37" s="25">
        <v>672600.34</v>
      </c>
    </row>
    <row r="38" spans="1:4" ht="47.25" customHeight="1" x14ac:dyDescent="0.25">
      <c r="A38" s="12" t="s">
        <v>29</v>
      </c>
      <c r="B38" s="27" t="s">
        <v>30</v>
      </c>
      <c r="C38" s="12"/>
      <c r="D38" s="20">
        <f>D39</f>
        <v>3362453</v>
      </c>
    </row>
    <row r="39" spans="1:4" ht="46.5" customHeight="1" x14ac:dyDescent="0.25">
      <c r="A39" s="21" t="s">
        <v>14</v>
      </c>
      <c r="B39" s="22"/>
      <c r="C39" s="23">
        <v>600</v>
      </c>
      <c r="D39" s="25">
        <v>3362453</v>
      </c>
    </row>
    <row r="40" spans="1:4" ht="63.75" customHeight="1" x14ac:dyDescent="0.25">
      <c r="A40" s="12" t="s">
        <v>31</v>
      </c>
      <c r="B40" s="27" t="s">
        <v>32</v>
      </c>
      <c r="C40" s="12"/>
      <c r="D40" s="20">
        <f>D41</f>
        <v>3881700</v>
      </c>
    </row>
    <row r="41" spans="1:4" ht="44.25" customHeight="1" x14ac:dyDescent="0.25">
      <c r="A41" s="21" t="s">
        <v>14</v>
      </c>
      <c r="B41" s="22"/>
      <c r="C41" s="23">
        <v>600</v>
      </c>
      <c r="D41" s="25">
        <v>3881700</v>
      </c>
    </row>
    <row r="42" spans="1:4" ht="34.5" customHeight="1" x14ac:dyDescent="0.25">
      <c r="A42" s="14" t="s">
        <v>33</v>
      </c>
      <c r="B42" s="28" t="s">
        <v>34</v>
      </c>
      <c r="C42" s="16"/>
      <c r="D42" s="17">
        <f>D43+D45+D48</f>
        <v>10929473.890000001</v>
      </c>
    </row>
    <row r="43" spans="1:4" ht="84" customHeight="1" x14ac:dyDescent="0.25">
      <c r="A43" s="12" t="s">
        <v>35</v>
      </c>
      <c r="B43" s="19" t="s">
        <v>36</v>
      </c>
      <c r="C43" s="12"/>
      <c r="D43" s="20">
        <f>SUM(D44:D44)</f>
        <v>757703.66</v>
      </c>
    </row>
    <row r="44" spans="1:4" ht="43.5" customHeight="1" x14ac:dyDescent="0.25">
      <c r="A44" s="21" t="s">
        <v>14</v>
      </c>
      <c r="B44" s="19"/>
      <c r="C44" s="23">
        <v>600</v>
      </c>
      <c r="D44" s="25">
        <v>757703.66</v>
      </c>
    </row>
    <row r="45" spans="1:4" ht="63.75" customHeight="1" x14ac:dyDescent="0.25">
      <c r="A45" s="12" t="s">
        <v>39</v>
      </c>
      <c r="B45" s="19" t="s">
        <v>40</v>
      </c>
      <c r="C45" s="12"/>
      <c r="D45" s="20">
        <f>SUM(D46:D47)</f>
        <v>9890005.6900000013</v>
      </c>
    </row>
    <row r="46" spans="1:4" ht="31.5" customHeight="1" x14ac:dyDescent="0.25">
      <c r="A46" s="21" t="s">
        <v>37</v>
      </c>
      <c r="B46" s="22"/>
      <c r="C46" s="23">
        <v>200</v>
      </c>
      <c r="D46" s="25">
        <v>4936563.6900000004</v>
      </c>
    </row>
    <row r="47" spans="1:4" ht="18.75" customHeight="1" x14ac:dyDescent="0.25">
      <c r="A47" s="23" t="s">
        <v>38</v>
      </c>
      <c r="B47" s="27"/>
      <c r="C47" s="23">
        <v>300</v>
      </c>
      <c r="D47" s="25">
        <v>4953442</v>
      </c>
    </row>
    <row r="48" spans="1:4" ht="30.75" customHeight="1" x14ac:dyDescent="0.25">
      <c r="A48" s="12" t="s">
        <v>41</v>
      </c>
      <c r="B48" s="19" t="s">
        <v>42</v>
      </c>
      <c r="C48" s="12"/>
      <c r="D48" s="20">
        <f>SUM(D49:D51)</f>
        <v>281764.53999999998</v>
      </c>
    </row>
    <row r="49" spans="1:4" ht="30.75" customHeight="1" x14ac:dyDescent="0.25">
      <c r="A49" s="21" t="s">
        <v>37</v>
      </c>
      <c r="B49" s="22"/>
      <c r="C49" s="23">
        <v>200</v>
      </c>
      <c r="D49" s="25">
        <v>0</v>
      </c>
    </row>
    <row r="50" spans="1:4" ht="19.5" customHeight="1" x14ac:dyDescent="0.25">
      <c r="A50" s="23" t="s">
        <v>38</v>
      </c>
      <c r="B50" s="27"/>
      <c r="C50" s="23">
        <v>300</v>
      </c>
      <c r="D50" s="25">
        <v>39164.54</v>
      </c>
    </row>
    <row r="51" spans="1:4" ht="43.5" customHeight="1" x14ac:dyDescent="0.25">
      <c r="A51" s="21" t="s">
        <v>14</v>
      </c>
      <c r="B51" s="22"/>
      <c r="C51" s="23">
        <v>600</v>
      </c>
      <c r="D51" s="25">
        <v>242600</v>
      </c>
    </row>
    <row r="52" spans="1:4" ht="48" customHeight="1" x14ac:dyDescent="0.25">
      <c r="A52" s="14" t="s">
        <v>43</v>
      </c>
      <c r="B52" s="28" t="s">
        <v>44</v>
      </c>
      <c r="C52" s="16"/>
      <c r="D52" s="17">
        <f>D53</f>
        <v>21132</v>
      </c>
    </row>
    <row r="53" spans="1:4" ht="33" customHeight="1" x14ac:dyDescent="0.25">
      <c r="A53" s="18" t="s">
        <v>45</v>
      </c>
      <c r="B53" s="19" t="s">
        <v>46</v>
      </c>
      <c r="C53" s="12"/>
      <c r="D53" s="20">
        <f>SUM(D54:D55)</f>
        <v>21132</v>
      </c>
    </row>
    <row r="54" spans="1:4" ht="33" customHeight="1" x14ac:dyDescent="0.25">
      <c r="A54" s="21" t="s">
        <v>37</v>
      </c>
      <c r="B54" s="22"/>
      <c r="C54" s="23">
        <v>200</v>
      </c>
      <c r="D54" s="25">
        <v>11132</v>
      </c>
    </row>
    <row r="55" spans="1:4" ht="18" customHeight="1" x14ac:dyDescent="0.25">
      <c r="A55" s="23" t="s">
        <v>38</v>
      </c>
      <c r="B55" s="22"/>
      <c r="C55" s="23">
        <v>300</v>
      </c>
      <c r="D55" s="25">
        <v>10000</v>
      </c>
    </row>
    <row r="56" spans="1:4" ht="36.75" customHeight="1" x14ac:dyDescent="0.25">
      <c r="A56" s="12" t="s">
        <v>657</v>
      </c>
      <c r="B56" s="22" t="s">
        <v>656</v>
      </c>
      <c r="C56" s="23"/>
      <c r="D56" s="25">
        <f>SUM(D57)</f>
        <v>0</v>
      </c>
    </row>
    <row r="57" spans="1:4" ht="43.5" customHeight="1" x14ac:dyDescent="0.25">
      <c r="A57" s="23" t="s">
        <v>14</v>
      </c>
      <c r="B57" s="22"/>
      <c r="C57" s="23">
        <v>600</v>
      </c>
      <c r="D57" s="25">
        <v>0</v>
      </c>
    </row>
    <row r="58" spans="1:4" ht="33.75" customHeight="1" x14ac:dyDescent="0.25">
      <c r="A58" s="14" t="s">
        <v>47</v>
      </c>
      <c r="B58" s="28" t="s">
        <v>48</v>
      </c>
      <c r="C58" s="16"/>
      <c r="D58" s="17">
        <f>D59</f>
        <v>40000</v>
      </c>
    </row>
    <row r="59" spans="1:4" ht="30.75" customHeight="1" x14ac:dyDescent="0.25">
      <c r="A59" s="18" t="s">
        <v>49</v>
      </c>
      <c r="B59" s="19" t="s">
        <v>50</v>
      </c>
      <c r="C59" s="12"/>
      <c r="D59" s="20">
        <f>D60</f>
        <v>40000</v>
      </c>
    </row>
    <row r="60" spans="1:4" ht="50.25" customHeight="1" x14ac:dyDescent="0.25">
      <c r="A60" s="21" t="s">
        <v>14</v>
      </c>
      <c r="B60" s="22"/>
      <c r="C60" s="23">
        <v>600</v>
      </c>
      <c r="D60" s="25">
        <v>40000</v>
      </c>
    </row>
    <row r="61" spans="1:4" ht="32.25" customHeight="1" x14ac:dyDescent="0.25">
      <c r="A61" s="14" t="s">
        <v>609</v>
      </c>
      <c r="B61" s="28" t="s">
        <v>610</v>
      </c>
      <c r="C61" s="16"/>
      <c r="D61" s="17">
        <f>D62+D64+D66+D68+D70+D72+D74+D76+D78</f>
        <v>3494794.9799999995</v>
      </c>
    </row>
    <row r="62" spans="1:4" ht="64.5" customHeight="1" x14ac:dyDescent="0.25">
      <c r="A62" s="62" t="s">
        <v>615</v>
      </c>
      <c r="B62" s="19" t="s">
        <v>614</v>
      </c>
      <c r="C62" s="12"/>
      <c r="D62" s="20">
        <f t="shared" ref="D62" si="0">D63</f>
        <v>0</v>
      </c>
    </row>
    <row r="63" spans="1:4" ht="44.25" customHeight="1" x14ac:dyDescent="0.25">
      <c r="A63" s="21" t="s">
        <v>14</v>
      </c>
      <c r="B63" s="22"/>
      <c r="C63" s="23">
        <v>600</v>
      </c>
      <c r="D63" s="25">
        <v>0</v>
      </c>
    </row>
    <row r="64" spans="1:4" ht="50.25" customHeight="1" x14ac:dyDescent="0.25">
      <c r="A64" s="18" t="s">
        <v>611</v>
      </c>
      <c r="B64" s="19" t="s">
        <v>612</v>
      </c>
      <c r="C64" s="12"/>
      <c r="D64" s="20">
        <f>D65</f>
        <v>331077.05</v>
      </c>
    </row>
    <row r="65" spans="1:4" ht="44.25" customHeight="1" x14ac:dyDescent="0.25">
      <c r="A65" s="21" t="s">
        <v>14</v>
      </c>
      <c r="B65" s="22"/>
      <c r="C65" s="23">
        <v>600</v>
      </c>
      <c r="D65" s="25">
        <v>331077.05</v>
      </c>
    </row>
    <row r="66" spans="1:4" ht="60" customHeight="1" x14ac:dyDescent="0.25">
      <c r="A66" s="46" t="s">
        <v>607</v>
      </c>
      <c r="B66" s="19" t="s">
        <v>613</v>
      </c>
      <c r="C66" s="12"/>
      <c r="D66" s="20">
        <f t="shared" ref="D66:D78" si="1">D67</f>
        <v>349142.79</v>
      </c>
    </row>
    <row r="67" spans="1:4" ht="46.5" customHeight="1" x14ac:dyDescent="0.25">
      <c r="A67" s="21" t="s">
        <v>14</v>
      </c>
      <c r="B67" s="22"/>
      <c r="C67" s="23">
        <v>600</v>
      </c>
      <c r="D67" s="25">
        <v>349142.79</v>
      </c>
    </row>
    <row r="68" spans="1:4" ht="42" customHeight="1" x14ac:dyDescent="0.25">
      <c r="A68" s="46" t="s">
        <v>659</v>
      </c>
      <c r="B68" s="57" t="s">
        <v>658</v>
      </c>
      <c r="C68" s="23"/>
      <c r="D68" s="25">
        <f>SUM(D69)</f>
        <v>517609.11</v>
      </c>
    </row>
    <row r="69" spans="1:4" ht="46.5" customHeight="1" x14ac:dyDescent="0.25">
      <c r="A69" s="21" t="s">
        <v>14</v>
      </c>
      <c r="B69" s="22"/>
      <c r="C69" s="23">
        <v>600</v>
      </c>
      <c r="D69" s="25">
        <v>517609.11</v>
      </c>
    </row>
    <row r="70" spans="1:4" ht="32.25" customHeight="1" x14ac:dyDescent="0.25">
      <c r="A70" s="62" t="s">
        <v>643</v>
      </c>
      <c r="B70" s="19" t="s">
        <v>642</v>
      </c>
      <c r="C70" s="12"/>
      <c r="D70" s="20">
        <f t="shared" ref="D70:D74" si="2">D71</f>
        <v>0</v>
      </c>
    </row>
    <row r="71" spans="1:4" ht="48" customHeight="1" x14ac:dyDescent="0.25">
      <c r="A71" s="21" t="s">
        <v>14</v>
      </c>
      <c r="B71" s="22"/>
      <c r="C71" s="23">
        <v>600</v>
      </c>
      <c r="D71" s="25">
        <v>0</v>
      </c>
    </row>
    <row r="72" spans="1:4" ht="48" customHeight="1" x14ac:dyDescent="0.25">
      <c r="A72" s="46" t="s">
        <v>657</v>
      </c>
      <c r="B72" s="57" t="s">
        <v>660</v>
      </c>
      <c r="C72" s="23"/>
      <c r="D72" s="25">
        <f>SUM(D73)</f>
        <v>501899.87</v>
      </c>
    </row>
    <row r="73" spans="1:4" ht="48" customHeight="1" x14ac:dyDescent="0.25">
      <c r="A73" s="21" t="s">
        <v>14</v>
      </c>
      <c r="B73" s="22"/>
      <c r="C73" s="23">
        <v>600</v>
      </c>
      <c r="D73" s="25">
        <v>501899.87</v>
      </c>
    </row>
    <row r="74" spans="1:4" ht="66.75" customHeight="1" x14ac:dyDescent="0.25">
      <c r="A74" s="62" t="s">
        <v>650</v>
      </c>
      <c r="B74" s="19" t="s">
        <v>646</v>
      </c>
      <c r="C74" s="12"/>
      <c r="D74" s="20">
        <f t="shared" si="2"/>
        <v>0</v>
      </c>
    </row>
    <row r="75" spans="1:4" ht="48.75" customHeight="1" x14ac:dyDescent="0.25">
      <c r="A75" s="21" t="s">
        <v>14</v>
      </c>
      <c r="B75" s="22"/>
      <c r="C75" s="23">
        <v>600</v>
      </c>
      <c r="D75" s="25">
        <v>0</v>
      </c>
    </row>
    <row r="76" spans="1:4" ht="63.75" customHeight="1" x14ac:dyDescent="0.25">
      <c r="A76" s="46" t="s">
        <v>618</v>
      </c>
      <c r="B76" s="19" t="s">
        <v>619</v>
      </c>
      <c r="C76" s="12"/>
      <c r="D76" s="20">
        <f t="shared" si="1"/>
        <v>1795066.16</v>
      </c>
    </row>
    <row r="77" spans="1:4" ht="45.75" customHeight="1" x14ac:dyDescent="0.25">
      <c r="A77" s="21" t="s">
        <v>14</v>
      </c>
      <c r="B77" s="22"/>
      <c r="C77" s="23">
        <v>600</v>
      </c>
      <c r="D77" s="25">
        <v>1795066.16</v>
      </c>
    </row>
    <row r="78" spans="1:4" ht="32.25" customHeight="1" x14ac:dyDescent="0.25">
      <c r="A78" s="46" t="s">
        <v>621</v>
      </c>
      <c r="B78" s="19" t="s">
        <v>620</v>
      </c>
      <c r="C78" s="12"/>
      <c r="D78" s="20">
        <f t="shared" si="1"/>
        <v>0</v>
      </c>
    </row>
    <row r="79" spans="1:4" ht="47.25" customHeight="1" x14ac:dyDescent="0.25">
      <c r="A79" s="21" t="s">
        <v>14</v>
      </c>
      <c r="B79" s="22"/>
      <c r="C79" s="23">
        <v>600</v>
      </c>
      <c r="D79" s="25">
        <v>0</v>
      </c>
    </row>
    <row r="80" spans="1:4" ht="31.5" customHeight="1" x14ac:dyDescent="0.25">
      <c r="A80" s="14" t="s">
        <v>51</v>
      </c>
      <c r="B80" s="28" t="s">
        <v>52</v>
      </c>
      <c r="C80" s="23"/>
      <c r="D80" s="17">
        <f>D81</f>
        <v>1175347.5900000001</v>
      </c>
    </row>
    <row r="81" spans="1:4" ht="50.25" customHeight="1" x14ac:dyDescent="0.25">
      <c r="A81" s="29" t="s">
        <v>53</v>
      </c>
      <c r="B81" s="19" t="s">
        <v>54</v>
      </c>
      <c r="C81" s="23"/>
      <c r="D81" s="20">
        <f>D82</f>
        <v>1175347.5900000001</v>
      </c>
    </row>
    <row r="82" spans="1:4" ht="31.5" customHeight="1" x14ac:dyDescent="0.25">
      <c r="A82" s="21" t="s">
        <v>14</v>
      </c>
      <c r="B82" s="30"/>
      <c r="C82" s="23">
        <v>600</v>
      </c>
      <c r="D82" s="25">
        <v>1175347.5900000001</v>
      </c>
    </row>
    <row r="83" spans="1:4" ht="15.75" customHeight="1" x14ac:dyDescent="0.25">
      <c r="A83" s="14" t="s">
        <v>586</v>
      </c>
      <c r="B83" s="28" t="s">
        <v>583</v>
      </c>
      <c r="C83" s="23"/>
      <c r="D83" s="17">
        <f>D84</f>
        <v>1022153.86</v>
      </c>
    </row>
    <row r="84" spans="1:4" ht="64.5" customHeight="1" x14ac:dyDescent="0.25">
      <c r="A84" s="29" t="s">
        <v>585</v>
      </c>
      <c r="B84" s="19" t="s">
        <v>584</v>
      </c>
      <c r="C84" s="23"/>
      <c r="D84" s="20">
        <f>D85</f>
        <v>1022153.86</v>
      </c>
    </row>
    <row r="85" spans="1:4" ht="31.5" customHeight="1" x14ac:dyDescent="0.25">
      <c r="A85" s="21" t="s">
        <v>14</v>
      </c>
      <c r="B85" s="30"/>
      <c r="C85" s="23">
        <v>600</v>
      </c>
      <c r="D85" s="25">
        <v>1022153.86</v>
      </c>
    </row>
    <row r="86" spans="1:4" ht="31.5" customHeight="1" x14ac:dyDescent="0.25">
      <c r="A86" s="69" t="s">
        <v>744</v>
      </c>
      <c r="B86" s="27" t="s">
        <v>742</v>
      </c>
      <c r="C86" s="23"/>
      <c r="D86" s="25">
        <f>SUM(D87)</f>
        <v>1990501.33</v>
      </c>
    </row>
    <row r="87" spans="1:4" ht="80.25" customHeight="1" x14ac:dyDescent="0.25">
      <c r="A87" s="46" t="s">
        <v>662</v>
      </c>
      <c r="B87" s="27" t="s">
        <v>661</v>
      </c>
      <c r="C87" s="23"/>
      <c r="D87" s="25">
        <f>SUM(D88)</f>
        <v>1990501.33</v>
      </c>
    </row>
    <row r="88" spans="1:4" ht="31.5" customHeight="1" x14ac:dyDescent="0.25">
      <c r="A88" s="21" t="s">
        <v>14</v>
      </c>
      <c r="B88" s="30"/>
      <c r="C88" s="23">
        <v>600</v>
      </c>
      <c r="D88" s="25">
        <v>1990501.33</v>
      </c>
    </row>
    <row r="89" spans="1:4" ht="31.5" customHeight="1" x14ac:dyDescent="0.25">
      <c r="A89" s="68" t="s">
        <v>745</v>
      </c>
      <c r="B89" s="30" t="s">
        <v>743</v>
      </c>
      <c r="C89" s="23"/>
      <c r="D89" s="25">
        <f>SUM(D90)</f>
        <v>95117</v>
      </c>
    </row>
    <row r="90" spans="1:4" ht="31.5" customHeight="1" x14ac:dyDescent="0.25">
      <c r="A90" s="46" t="s">
        <v>664</v>
      </c>
      <c r="B90" s="30" t="s">
        <v>663</v>
      </c>
      <c r="C90" s="23"/>
      <c r="D90" s="25">
        <f>SUM(D91)</f>
        <v>95117</v>
      </c>
    </row>
    <row r="91" spans="1:4" ht="31.5" customHeight="1" x14ac:dyDescent="0.25">
      <c r="A91" s="21" t="s">
        <v>14</v>
      </c>
      <c r="B91" s="30"/>
      <c r="C91" s="23">
        <v>600</v>
      </c>
      <c r="D91" s="25">
        <v>95117</v>
      </c>
    </row>
    <row r="92" spans="1:4" ht="47.25" x14ac:dyDescent="0.25">
      <c r="A92" s="6" t="s">
        <v>55</v>
      </c>
      <c r="B92" s="7" t="s">
        <v>56</v>
      </c>
      <c r="C92" s="6"/>
      <c r="D92" s="9">
        <f>SUM(D93+D147+D171+D175)</f>
        <v>107895348.8</v>
      </c>
    </row>
    <row r="93" spans="1:4" ht="47.25" x14ac:dyDescent="0.25">
      <c r="A93" s="10" t="s">
        <v>57</v>
      </c>
      <c r="B93" s="11" t="s">
        <v>58</v>
      </c>
      <c r="C93" s="10"/>
      <c r="D93" s="13">
        <f>SUM(D94+D127+D132+D140)</f>
        <v>103542896.8</v>
      </c>
    </row>
    <row r="94" spans="1:4" ht="63" customHeight="1" x14ac:dyDescent="0.25">
      <c r="A94" s="16" t="s">
        <v>59</v>
      </c>
      <c r="B94" s="15" t="s">
        <v>60</v>
      </c>
      <c r="C94" s="16"/>
      <c r="D94" s="17">
        <f>SUM(D95+D98+D101+D104+D107+D110+D113+D116+D119+D121+D123+D125)</f>
        <v>24762681.029999997</v>
      </c>
    </row>
    <row r="95" spans="1:4" ht="19.5" customHeight="1" x14ac:dyDescent="0.25">
      <c r="A95" s="18" t="s">
        <v>61</v>
      </c>
      <c r="B95" s="19" t="s">
        <v>62</v>
      </c>
      <c r="C95" s="12"/>
      <c r="D95" s="20">
        <f>SUM(D96:D97)</f>
        <v>2641468.8800000004</v>
      </c>
    </row>
    <row r="96" spans="1:4" ht="33" customHeight="1" x14ac:dyDescent="0.25">
      <c r="A96" s="21" t="s">
        <v>37</v>
      </c>
      <c r="B96" s="31"/>
      <c r="C96" s="23">
        <v>200</v>
      </c>
      <c r="D96" s="25">
        <v>35450.239999999998</v>
      </c>
    </row>
    <row r="97" spans="1:4" ht="18" customHeight="1" x14ac:dyDescent="0.25">
      <c r="A97" s="23" t="s">
        <v>38</v>
      </c>
      <c r="B97" s="27"/>
      <c r="C97" s="23">
        <v>300</v>
      </c>
      <c r="D97" s="25">
        <v>2606018.64</v>
      </c>
    </row>
    <row r="98" spans="1:4" ht="78" customHeight="1" x14ac:dyDescent="0.25">
      <c r="A98" s="12" t="s">
        <v>63</v>
      </c>
      <c r="B98" s="27" t="s">
        <v>64</v>
      </c>
      <c r="C98" s="12"/>
      <c r="D98" s="20">
        <f>D99+D100</f>
        <v>1276332.01</v>
      </c>
    </row>
    <row r="99" spans="1:4" ht="31.5" customHeight="1" x14ac:dyDescent="0.25">
      <c r="A99" s="21" t="s">
        <v>37</v>
      </c>
      <c r="B99" s="22"/>
      <c r="C99" s="23">
        <v>200</v>
      </c>
      <c r="D99" s="25">
        <v>16396.41</v>
      </c>
    </row>
    <row r="100" spans="1:4" ht="15.75" x14ac:dyDescent="0.25">
      <c r="A100" s="23" t="s">
        <v>38</v>
      </c>
      <c r="B100" s="27"/>
      <c r="C100" s="23">
        <v>300</v>
      </c>
      <c r="D100" s="25">
        <v>1259935.6000000001</v>
      </c>
    </row>
    <row r="101" spans="1:4" ht="30.75" customHeight="1" x14ac:dyDescent="0.25">
      <c r="A101" s="12" t="s">
        <v>65</v>
      </c>
      <c r="B101" s="27" t="s">
        <v>66</v>
      </c>
      <c r="C101" s="12"/>
      <c r="D101" s="20">
        <f>D102+D103</f>
        <v>2720295.54</v>
      </c>
    </row>
    <row r="102" spans="1:4" ht="30" customHeight="1" x14ac:dyDescent="0.25">
      <c r="A102" s="21" t="s">
        <v>37</v>
      </c>
      <c r="B102" s="22"/>
      <c r="C102" s="23">
        <v>200</v>
      </c>
      <c r="D102" s="25">
        <v>37768.269999999997</v>
      </c>
    </row>
    <row r="103" spans="1:4" ht="15.75" x14ac:dyDescent="0.25">
      <c r="A103" s="23" t="s">
        <v>38</v>
      </c>
      <c r="B103" s="27"/>
      <c r="C103" s="23">
        <v>300</v>
      </c>
      <c r="D103" s="25">
        <v>2682527.27</v>
      </c>
    </row>
    <row r="104" spans="1:4" ht="47.25" x14ac:dyDescent="0.25">
      <c r="A104" s="12" t="s">
        <v>67</v>
      </c>
      <c r="B104" s="19" t="s">
        <v>68</v>
      </c>
      <c r="C104" s="12"/>
      <c r="D104" s="20">
        <f>D105+D106</f>
        <v>268556.58999999997</v>
      </c>
    </row>
    <row r="105" spans="1:4" ht="31.5" x14ac:dyDescent="0.25">
      <c r="A105" s="21" t="s">
        <v>37</v>
      </c>
      <c r="B105" s="26"/>
      <c r="C105" s="23">
        <v>200</v>
      </c>
      <c r="D105" s="25">
        <v>4321.1000000000004</v>
      </c>
    </row>
    <row r="106" spans="1:4" ht="15.75" x14ac:dyDescent="0.25">
      <c r="A106" s="23" t="s">
        <v>38</v>
      </c>
      <c r="B106" s="19"/>
      <c r="C106" s="23">
        <v>300</v>
      </c>
      <c r="D106" s="25">
        <v>264235.49</v>
      </c>
    </row>
    <row r="107" spans="1:4" ht="79.5" customHeight="1" x14ac:dyDescent="0.25">
      <c r="A107" s="12" t="s">
        <v>69</v>
      </c>
      <c r="B107" s="19" t="s">
        <v>70</v>
      </c>
      <c r="C107" s="12"/>
      <c r="D107" s="20">
        <f>D108+D109</f>
        <v>1794301.61</v>
      </c>
    </row>
    <row r="108" spans="1:4" ht="30" customHeight="1" x14ac:dyDescent="0.25">
      <c r="A108" s="21" t="s">
        <v>37</v>
      </c>
      <c r="B108" s="26"/>
      <c r="C108" s="23">
        <v>200</v>
      </c>
      <c r="D108" s="25">
        <v>28464.61</v>
      </c>
    </row>
    <row r="109" spans="1:4" ht="15.75" customHeight="1" x14ac:dyDescent="0.25">
      <c r="A109" s="23" t="s">
        <v>38</v>
      </c>
      <c r="B109" s="19"/>
      <c r="C109" s="23">
        <v>300</v>
      </c>
      <c r="D109" s="25">
        <v>1765837</v>
      </c>
    </row>
    <row r="110" spans="1:4" ht="78" customHeight="1" x14ac:dyDescent="0.25">
      <c r="A110" s="12" t="s">
        <v>71</v>
      </c>
      <c r="B110" s="19" t="s">
        <v>72</v>
      </c>
      <c r="C110" s="12"/>
      <c r="D110" s="20">
        <f>D111+D112</f>
        <v>4891432.7699999996</v>
      </c>
    </row>
    <row r="111" spans="1:4" ht="32.25" customHeight="1" x14ac:dyDescent="0.25">
      <c r="A111" s="21" t="s">
        <v>37</v>
      </c>
      <c r="B111" s="26"/>
      <c r="C111" s="23">
        <v>200</v>
      </c>
      <c r="D111" s="25">
        <v>72813.42</v>
      </c>
    </row>
    <row r="112" spans="1:4" ht="15.75" x14ac:dyDescent="0.25">
      <c r="A112" s="23" t="s">
        <v>38</v>
      </c>
      <c r="B112" s="19"/>
      <c r="C112" s="23">
        <v>300</v>
      </c>
      <c r="D112" s="25">
        <v>4818619.3499999996</v>
      </c>
    </row>
    <row r="113" spans="1:4" ht="28.5" customHeight="1" x14ac:dyDescent="0.25">
      <c r="A113" s="12" t="s">
        <v>73</v>
      </c>
      <c r="B113" s="19" t="s">
        <v>74</v>
      </c>
      <c r="C113" s="12"/>
      <c r="D113" s="20">
        <f>D114+D115</f>
        <v>1920022.26</v>
      </c>
    </row>
    <row r="114" spans="1:4" ht="30.75" customHeight="1" x14ac:dyDescent="0.25">
      <c r="A114" s="21" t="s">
        <v>37</v>
      </c>
      <c r="B114" s="22"/>
      <c r="C114" s="23">
        <v>200</v>
      </c>
      <c r="D114" s="25">
        <v>24444.92</v>
      </c>
    </row>
    <row r="115" spans="1:4" ht="15.75" customHeight="1" x14ac:dyDescent="0.25">
      <c r="A115" s="23" t="s">
        <v>38</v>
      </c>
      <c r="B115" s="27"/>
      <c r="C115" s="23">
        <v>300</v>
      </c>
      <c r="D115" s="25">
        <v>1895577.34</v>
      </c>
    </row>
    <row r="116" spans="1:4" ht="32.25" customHeight="1" x14ac:dyDescent="0.25">
      <c r="A116" s="12" t="s">
        <v>75</v>
      </c>
      <c r="B116" s="19" t="s">
        <v>76</v>
      </c>
      <c r="C116" s="12"/>
      <c r="D116" s="20">
        <f>D117+D118</f>
        <v>1357181.48</v>
      </c>
    </row>
    <row r="117" spans="1:4" ht="32.25" customHeight="1" x14ac:dyDescent="0.25">
      <c r="A117" s="21" t="s">
        <v>37</v>
      </c>
      <c r="B117" s="26"/>
      <c r="C117" s="23">
        <v>200</v>
      </c>
      <c r="D117" s="25">
        <v>250.48</v>
      </c>
    </row>
    <row r="118" spans="1:4" ht="15.75" customHeight="1" x14ac:dyDescent="0.25">
      <c r="A118" s="23" t="s">
        <v>38</v>
      </c>
      <c r="B118" s="19"/>
      <c r="C118" s="23">
        <v>300</v>
      </c>
      <c r="D118" s="25">
        <v>1356931</v>
      </c>
    </row>
    <row r="119" spans="1:4" ht="79.5" customHeight="1" x14ac:dyDescent="0.25">
      <c r="A119" s="12" t="s">
        <v>77</v>
      </c>
      <c r="B119" s="19" t="s">
        <v>78</v>
      </c>
      <c r="C119" s="12"/>
      <c r="D119" s="20">
        <f>D120</f>
        <v>855.49</v>
      </c>
    </row>
    <row r="120" spans="1:4" ht="33" customHeight="1" x14ac:dyDescent="0.25">
      <c r="A120" s="21" t="s">
        <v>37</v>
      </c>
      <c r="B120" s="22"/>
      <c r="C120" s="23">
        <v>200</v>
      </c>
      <c r="D120" s="25">
        <v>855.49</v>
      </c>
    </row>
    <row r="121" spans="1:4" ht="64.5" customHeight="1" x14ac:dyDescent="0.25">
      <c r="A121" s="12" t="s">
        <v>79</v>
      </c>
      <c r="B121" s="19" t="s">
        <v>80</v>
      </c>
      <c r="C121" s="12"/>
      <c r="D121" s="20">
        <f>SUM(D122)</f>
        <v>100698.09</v>
      </c>
    </row>
    <row r="122" spans="1:4" ht="33" customHeight="1" x14ac:dyDescent="0.25">
      <c r="A122" s="21" t="s">
        <v>37</v>
      </c>
      <c r="B122" s="22"/>
      <c r="C122" s="23">
        <v>200</v>
      </c>
      <c r="D122" s="25">
        <v>100698.09</v>
      </c>
    </row>
    <row r="123" spans="1:4" ht="44.25" customHeight="1" x14ac:dyDescent="0.25">
      <c r="A123" s="12" t="s">
        <v>81</v>
      </c>
      <c r="B123" s="27" t="s">
        <v>82</v>
      </c>
      <c r="C123" s="12"/>
      <c r="D123" s="20">
        <f>D124</f>
        <v>7743130.5800000001</v>
      </c>
    </row>
    <row r="124" spans="1:4" ht="17.25" customHeight="1" x14ac:dyDescent="0.25">
      <c r="A124" s="23" t="s">
        <v>38</v>
      </c>
      <c r="B124" s="27"/>
      <c r="C124" s="23">
        <v>300</v>
      </c>
      <c r="D124" s="25">
        <v>7743130.5800000001</v>
      </c>
    </row>
    <row r="125" spans="1:4" ht="64.5" customHeight="1" x14ac:dyDescent="0.25">
      <c r="A125" s="12" t="s">
        <v>83</v>
      </c>
      <c r="B125" s="27" t="s">
        <v>84</v>
      </c>
      <c r="C125" s="12"/>
      <c r="D125" s="20">
        <f>D126</f>
        <v>48405.73</v>
      </c>
    </row>
    <row r="126" spans="1:4" ht="18.75" customHeight="1" x14ac:dyDescent="0.25">
      <c r="A126" s="23" t="s">
        <v>38</v>
      </c>
      <c r="B126" s="27"/>
      <c r="C126" s="23">
        <v>300</v>
      </c>
      <c r="D126" s="25">
        <v>48405.73</v>
      </c>
    </row>
    <row r="127" spans="1:4" ht="48.75" customHeight="1" x14ac:dyDescent="0.25">
      <c r="A127" s="16" t="s">
        <v>85</v>
      </c>
      <c r="B127" s="15" t="s">
        <v>86</v>
      </c>
      <c r="C127" s="16"/>
      <c r="D127" s="17">
        <f>SUM(D128+D130)</f>
        <v>67544944</v>
      </c>
    </row>
    <row r="128" spans="1:4" ht="111" customHeight="1" x14ac:dyDescent="0.25">
      <c r="A128" s="12" t="s">
        <v>87</v>
      </c>
      <c r="B128" s="19" t="s">
        <v>88</v>
      </c>
      <c r="C128" s="12"/>
      <c r="D128" s="20">
        <f>D129</f>
        <v>67518904</v>
      </c>
    </row>
    <row r="129" spans="1:4" ht="49.5" customHeight="1" x14ac:dyDescent="0.25">
      <c r="A129" s="21" t="s">
        <v>14</v>
      </c>
      <c r="B129" s="22"/>
      <c r="C129" s="23">
        <v>600</v>
      </c>
      <c r="D129" s="25">
        <v>67518904</v>
      </c>
    </row>
    <row r="130" spans="1:4" ht="69" customHeight="1" x14ac:dyDescent="0.25">
      <c r="A130" s="70" t="s">
        <v>650</v>
      </c>
      <c r="B130" s="71" t="s">
        <v>747</v>
      </c>
      <c r="C130" s="72"/>
      <c r="D130" s="73">
        <f>SUM(D131)</f>
        <v>26040</v>
      </c>
    </row>
    <row r="131" spans="1:4" ht="49.5" customHeight="1" x14ac:dyDescent="0.25">
      <c r="A131" s="74" t="s">
        <v>14</v>
      </c>
      <c r="B131" s="71"/>
      <c r="C131" s="72">
        <v>600</v>
      </c>
      <c r="D131" s="73">
        <v>26040</v>
      </c>
    </row>
    <row r="132" spans="1:4" ht="49.5" customHeight="1" x14ac:dyDescent="0.25">
      <c r="A132" s="16" t="s">
        <v>89</v>
      </c>
      <c r="B132" s="15" t="s">
        <v>90</v>
      </c>
      <c r="C132" s="16"/>
      <c r="D132" s="17">
        <f>SUM(D133+D136+D138)</f>
        <v>7329139.71</v>
      </c>
    </row>
    <row r="133" spans="1:4" ht="44.25" customHeight="1" x14ac:dyDescent="0.25">
      <c r="A133" s="12" t="s">
        <v>91</v>
      </c>
      <c r="B133" s="19" t="s">
        <v>92</v>
      </c>
      <c r="C133" s="12"/>
      <c r="D133" s="20">
        <f>SUM(D134:D135)</f>
        <v>2434544.4899999998</v>
      </c>
    </row>
    <row r="134" spans="1:4" ht="30.75" customHeight="1" x14ac:dyDescent="0.25">
      <c r="A134" s="21" t="s">
        <v>37</v>
      </c>
      <c r="B134" s="31"/>
      <c r="C134" s="23">
        <v>200</v>
      </c>
      <c r="D134" s="25">
        <v>38557.03</v>
      </c>
    </row>
    <row r="135" spans="1:4" ht="15.75" customHeight="1" x14ac:dyDescent="0.25">
      <c r="A135" s="23" t="s">
        <v>38</v>
      </c>
      <c r="B135" s="27"/>
      <c r="C135" s="23">
        <v>300</v>
      </c>
      <c r="D135" s="25">
        <v>2395987.46</v>
      </c>
    </row>
    <row r="136" spans="1:4" ht="64.5" customHeight="1" x14ac:dyDescent="0.25">
      <c r="A136" s="12" t="s">
        <v>93</v>
      </c>
      <c r="B136" s="19" t="s">
        <v>94</v>
      </c>
      <c r="C136" s="12"/>
      <c r="D136" s="20">
        <f>D137</f>
        <v>62813.22</v>
      </c>
    </row>
    <row r="137" spans="1:4" ht="32.25" customHeight="1" x14ac:dyDescent="0.25">
      <c r="A137" s="21" t="s">
        <v>37</v>
      </c>
      <c r="B137" s="31"/>
      <c r="C137" s="23">
        <v>200</v>
      </c>
      <c r="D137" s="25">
        <v>62813.22</v>
      </c>
    </row>
    <row r="138" spans="1:4" ht="33.75" customHeight="1" x14ac:dyDescent="0.25">
      <c r="A138" s="12" t="s">
        <v>95</v>
      </c>
      <c r="B138" s="27" t="s">
        <v>96</v>
      </c>
      <c r="C138" s="23"/>
      <c r="D138" s="20">
        <f t="shared" ref="D138" si="3">D139</f>
        <v>4831782</v>
      </c>
    </row>
    <row r="139" spans="1:4" ht="15.75" customHeight="1" x14ac:dyDescent="0.25">
      <c r="A139" s="23" t="s">
        <v>38</v>
      </c>
      <c r="B139" s="27"/>
      <c r="C139" s="23">
        <v>300</v>
      </c>
      <c r="D139" s="25">
        <v>4831782</v>
      </c>
    </row>
    <row r="140" spans="1:4" ht="34.5" customHeight="1" x14ac:dyDescent="0.25">
      <c r="A140" s="32" t="s">
        <v>97</v>
      </c>
      <c r="B140" s="33" t="s">
        <v>98</v>
      </c>
      <c r="C140" s="23"/>
      <c r="D140" s="17">
        <f>SUM(D141+D143+D145)</f>
        <v>3906132.06</v>
      </c>
    </row>
    <row r="141" spans="1:4" ht="78.75" customHeight="1" x14ac:dyDescent="0.25">
      <c r="A141" s="12" t="s">
        <v>99</v>
      </c>
      <c r="B141" s="27" t="s">
        <v>100</v>
      </c>
      <c r="C141" s="12"/>
      <c r="D141" s="20">
        <f>D142</f>
        <v>3856004</v>
      </c>
    </row>
    <row r="142" spans="1:4" ht="15.75" customHeight="1" x14ac:dyDescent="0.25">
      <c r="A142" s="23" t="s">
        <v>38</v>
      </c>
      <c r="B142" s="27"/>
      <c r="C142" s="23">
        <v>300</v>
      </c>
      <c r="D142" s="25">
        <v>3856004</v>
      </c>
    </row>
    <row r="143" spans="1:4" ht="81.75" customHeight="1" x14ac:dyDescent="0.25">
      <c r="A143" s="34" t="s">
        <v>101</v>
      </c>
      <c r="B143" s="27" t="s">
        <v>102</v>
      </c>
      <c r="C143" s="23"/>
      <c r="D143" s="20">
        <f>D144</f>
        <v>0</v>
      </c>
    </row>
    <row r="144" spans="1:4" ht="15.75" customHeight="1" x14ac:dyDescent="0.25">
      <c r="A144" s="23" t="s">
        <v>38</v>
      </c>
      <c r="B144" s="27"/>
      <c r="C144" s="23">
        <v>300</v>
      </c>
      <c r="D144" s="25">
        <v>0</v>
      </c>
    </row>
    <row r="145" spans="1:4" ht="81" customHeight="1" x14ac:dyDescent="0.25">
      <c r="A145" s="12" t="s">
        <v>103</v>
      </c>
      <c r="B145" s="19" t="s">
        <v>104</v>
      </c>
      <c r="C145" s="12"/>
      <c r="D145" s="20">
        <f>D146</f>
        <v>50128.06</v>
      </c>
    </row>
    <row r="146" spans="1:4" ht="31.5" customHeight="1" x14ac:dyDescent="0.25">
      <c r="A146" s="21" t="s">
        <v>37</v>
      </c>
      <c r="B146" s="26"/>
      <c r="C146" s="23">
        <v>200</v>
      </c>
      <c r="D146" s="25">
        <v>50128.06</v>
      </c>
    </row>
    <row r="147" spans="1:4" ht="15.75" x14ac:dyDescent="0.25">
      <c r="A147" s="10" t="s">
        <v>105</v>
      </c>
      <c r="B147" s="11" t="s">
        <v>106</v>
      </c>
      <c r="C147" s="10"/>
      <c r="D147" s="13">
        <f>D148+D162</f>
        <v>4063952</v>
      </c>
    </row>
    <row r="148" spans="1:4" ht="15.75" x14ac:dyDescent="0.25">
      <c r="A148" s="16" t="s">
        <v>107</v>
      </c>
      <c r="B148" s="15" t="s">
        <v>108</v>
      </c>
      <c r="C148" s="16"/>
      <c r="D148" s="17">
        <f>D149+D151+D153+D158+D156+D160</f>
        <v>2450160</v>
      </c>
    </row>
    <row r="149" spans="1:4" ht="47.25" x14ac:dyDescent="0.25">
      <c r="A149" s="18" t="s">
        <v>109</v>
      </c>
      <c r="B149" s="19" t="s">
        <v>110</v>
      </c>
      <c r="C149" s="18"/>
      <c r="D149" s="35">
        <f>D150</f>
        <v>24931.8</v>
      </c>
    </row>
    <row r="150" spans="1:4" ht="30.75" customHeight="1" x14ac:dyDescent="0.25">
      <c r="A150" s="36" t="s">
        <v>14</v>
      </c>
      <c r="B150" s="26"/>
      <c r="C150" s="37">
        <v>600</v>
      </c>
      <c r="D150" s="24">
        <v>24931.8</v>
      </c>
    </row>
    <row r="151" spans="1:4" ht="47.25" x14ac:dyDescent="0.25">
      <c r="A151" s="18" t="s">
        <v>111</v>
      </c>
      <c r="B151" s="19" t="s">
        <v>112</v>
      </c>
      <c r="C151" s="18"/>
      <c r="D151" s="35">
        <f>D152</f>
        <v>211264.2</v>
      </c>
    </row>
    <row r="152" spans="1:4" ht="30.75" customHeight="1" x14ac:dyDescent="0.25">
      <c r="A152" s="36" t="s">
        <v>14</v>
      </c>
      <c r="B152" s="26"/>
      <c r="C152" s="37">
        <v>600</v>
      </c>
      <c r="D152" s="24">
        <v>211264.2</v>
      </c>
    </row>
    <row r="153" spans="1:4" ht="78.75" customHeight="1" x14ac:dyDescent="0.25">
      <c r="A153" s="12" t="s">
        <v>113</v>
      </c>
      <c r="B153" s="19" t="s">
        <v>114</v>
      </c>
      <c r="C153" s="12"/>
      <c r="D153" s="20">
        <f>SUM(D154:D155)</f>
        <v>2213964</v>
      </c>
    </row>
    <row r="154" spans="1:4" ht="15.75" x14ac:dyDescent="0.25">
      <c r="A154" s="23" t="s">
        <v>38</v>
      </c>
      <c r="B154" s="19"/>
      <c r="C154" s="23">
        <v>300</v>
      </c>
      <c r="D154" s="25">
        <v>1807740</v>
      </c>
    </row>
    <row r="155" spans="1:4" ht="48.75" customHeight="1" x14ac:dyDescent="0.25">
      <c r="A155" s="21" t="s">
        <v>14</v>
      </c>
      <c r="B155" s="26"/>
      <c r="C155" s="23">
        <v>600</v>
      </c>
      <c r="D155" s="25">
        <v>406224</v>
      </c>
    </row>
    <row r="156" spans="1:4" ht="93.75" customHeight="1" x14ac:dyDescent="0.25">
      <c r="A156" s="18" t="s">
        <v>636</v>
      </c>
      <c r="B156" s="19" t="s">
        <v>635</v>
      </c>
      <c r="C156" s="18"/>
      <c r="D156" s="35">
        <f>D157</f>
        <v>0</v>
      </c>
    </row>
    <row r="157" spans="1:4" ht="45" customHeight="1" x14ac:dyDescent="0.25">
      <c r="A157" s="36" t="s">
        <v>14</v>
      </c>
      <c r="B157" s="26"/>
      <c r="C157" s="37">
        <v>600</v>
      </c>
      <c r="D157" s="24">
        <v>0</v>
      </c>
    </row>
    <row r="158" spans="1:4" ht="45.75" customHeight="1" x14ac:dyDescent="0.25">
      <c r="A158" s="12" t="s">
        <v>115</v>
      </c>
      <c r="B158" s="19" t="s">
        <v>116</v>
      </c>
      <c r="C158" s="12"/>
      <c r="D158" s="20">
        <f>D159</f>
        <v>0</v>
      </c>
    </row>
    <row r="159" spans="1:4" ht="16.5" customHeight="1" x14ac:dyDescent="0.25">
      <c r="A159" s="23" t="s">
        <v>38</v>
      </c>
      <c r="B159" s="19"/>
      <c r="C159" s="23">
        <v>300</v>
      </c>
      <c r="D159" s="25">
        <v>0</v>
      </c>
    </row>
    <row r="160" spans="1:4" ht="47.25" customHeight="1" x14ac:dyDescent="0.25">
      <c r="A160" s="12" t="s">
        <v>117</v>
      </c>
      <c r="B160" s="19" t="s">
        <v>118</v>
      </c>
      <c r="C160" s="12"/>
      <c r="D160" s="20">
        <f>D161</f>
        <v>0</v>
      </c>
    </row>
    <row r="161" spans="1:4" ht="16.5" customHeight="1" x14ac:dyDescent="0.25">
      <c r="A161" s="23" t="s">
        <v>38</v>
      </c>
      <c r="B161" s="19"/>
      <c r="C161" s="23">
        <v>300</v>
      </c>
      <c r="D161" s="25">
        <v>0</v>
      </c>
    </row>
    <row r="162" spans="1:4" ht="37.5" customHeight="1" x14ac:dyDescent="0.25">
      <c r="A162" s="16" t="s">
        <v>119</v>
      </c>
      <c r="B162" s="15" t="s">
        <v>120</v>
      </c>
      <c r="C162" s="16"/>
      <c r="D162" s="17">
        <f>SUM(D163+D165+D167+D169)</f>
        <v>1613792</v>
      </c>
    </row>
    <row r="163" spans="1:4" ht="63.75" customHeight="1" x14ac:dyDescent="0.25">
      <c r="A163" s="12" t="s">
        <v>121</v>
      </c>
      <c r="B163" s="19" t="s">
        <v>122</v>
      </c>
      <c r="C163" s="18"/>
      <c r="D163" s="35">
        <f>D164</f>
        <v>268022</v>
      </c>
    </row>
    <row r="164" spans="1:4" ht="46.5" customHeight="1" x14ac:dyDescent="0.25">
      <c r="A164" s="36" t="s">
        <v>14</v>
      </c>
      <c r="B164" s="26"/>
      <c r="C164" s="37">
        <v>600</v>
      </c>
      <c r="D164" s="24">
        <v>268022</v>
      </c>
    </row>
    <row r="165" spans="1:4" ht="65.25" customHeight="1" x14ac:dyDescent="0.25">
      <c r="A165" s="43" t="s">
        <v>666</v>
      </c>
      <c r="B165" s="59" t="s">
        <v>665</v>
      </c>
      <c r="C165" s="37"/>
      <c r="D165" s="24">
        <f>SUM(D166)</f>
        <v>13685</v>
      </c>
    </row>
    <row r="166" spans="1:4" ht="43.5" customHeight="1" x14ac:dyDescent="0.25">
      <c r="A166" s="36" t="s">
        <v>14</v>
      </c>
      <c r="B166" s="26"/>
      <c r="C166" s="37">
        <v>600</v>
      </c>
      <c r="D166" s="24">
        <v>13685</v>
      </c>
    </row>
    <row r="167" spans="1:4" ht="63.75" customHeight="1" x14ac:dyDescent="0.25">
      <c r="A167" s="12" t="s">
        <v>123</v>
      </c>
      <c r="B167" s="19" t="s">
        <v>124</v>
      </c>
      <c r="C167" s="18"/>
      <c r="D167" s="35">
        <f>D168</f>
        <v>1072085</v>
      </c>
    </row>
    <row r="168" spans="1:4" ht="44.25" customHeight="1" x14ac:dyDescent="0.25">
      <c r="A168" s="36" t="s">
        <v>14</v>
      </c>
      <c r="B168" s="26"/>
      <c r="C168" s="37">
        <v>600</v>
      </c>
      <c r="D168" s="24">
        <v>1072085</v>
      </c>
    </row>
    <row r="169" spans="1:4" ht="44.25" customHeight="1" x14ac:dyDescent="0.25">
      <c r="A169" s="43" t="s">
        <v>668</v>
      </c>
      <c r="B169" s="59" t="s">
        <v>667</v>
      </c>
      <c r="C169" s="37"/>
      <c r="D169" s="24">
        <f>SUM(D170)</f>
        <v>260000</v>
      </c>
    </row>
    <row r="170" spans="1:4" ht="44.25" customHeight="1" x14ac:dyDescent="0.25">
      <c r="A170" s="36" t="s">
        <v>14</v>
      </c>
      <c r="B170" s="26"/>
      <c r="C170" s="37">
        <v>600</v>
      </c>
      <c r="D170" s="24">
        <v>260000</v>
      </c>
    </row>
    <row r="171" spans="1:4" ht="68.25" customHeight="1" x14ac:dyDescent="0.25">
      <c r="A171" s="38" t="s">
        <v>125</v>
      </c>
      <c r="B171" s="39" t="s">
        <v>126</v>
      </c>
      <c r="C171" s="18"/>
      <c r="D171" s="40">
        <f>D172</f>
        <v>268000</v>
      </c>
    </row>
    <row r="172" spans="1:4" ht="47.25" customHeight="1" x14ac:dyDescent="0.25">
      <c r="A172" s="16" t="s">
        <v>127</v>
      </c>
      <c r="B172" s="15" t="s">
        <v>128</v>
      </c>
      <c r="C172" s="16"/>
      <c r="D172" s="17">
        <f>D173</f>
        <v>268000</v>
      </c>
    </row>
    <row r="173" spans="1:4" ht="31.5" x14ac:dyDescent="0.25">
      <c r="A173" s="18" t="s">
        <v>129</v>
      </c>
      <c r="B173" s="19" t="s">
        <v>130</v>
      </c>
      <c r="C173" s="18"/>
      <c r="D173" s="35">
        <f>D174</f>
        <v>268000</v>
      </c>
    </row>
    <row r="174" spans="1:4" ht="45" customHeight="1" x14ac:dyDescent="0.25">
      <c r="A174" s="36" t="s">
        <v>14</v>
      </c>
      <c r="B174" s="19"/>
      <c r="C174" s="37">
        <v>600</v>
      </c>
      <c r="D174" s="24">
        <v>268000</v>
      </c>
    </row>
    <row r="175" spans="1:4" ht="16.5" customHeight="1" x14ac:dyDescent="0.25">
      <c r="A175" s="38" t="s">
        <v>131</v>
      </c>
      <c r="B175" s="39" t="s">
        <v>132</v>
      </c>
      <c r="C175" s="41"/>
      <c r="D175" s="40">
        <f>D176</f>
        <v>20500</v>
      </c>
    </row>
    <row r="176" spans="1:4" ht="47.25" customHeight="1" x14ac:dyDescent="0.25">
      <c r="A176" s="16" t="s">
        <v>133</v>
      </c>
      <c r="B176" s="15" t="s">
        <v>134</v>
      </c>
      <c r="C176" s="37"/>
      <c r="D176" s="42">
        <f>D177</f>
        <v>20500</v>
      </c>
    </row>
    <row r="177" spans="1:4" ht="32.25" customHeight="1" x14ac:dyDescent="0.25">
      <c r="A177" s="43" t="s">
        <v>135</v>
      </c>
      <c r="B177" s="19" t="s">
        <v>136</v>
      </c>
      <c r="C177" s="37"/>
      <c r="D177" s="35">
        <f>SUM(D178)</f>
        <v>20500</v>
      </c>
    </row>
    <row r="178" spans="1:4" ht="49.5" customHeight="1" x14ac:dyDescent="0.25">
      <c r="A178" s="36" t="s">
        <v>14</v>
      </c>
      <c r="B178" s="19"/>
      <c r="C178" s="37">
        <v>600</v>
      </c>
      <c r="D178" s="24">
        <v>20500</v>
      </c>
    </row>
    <row r="179" spans="1:4" ht="51.75" customHeight="1" x14ac:dyDescent="0.25">
      <c r="A179" s="44" t="s">
        <v>137</v>
      </c>
      <c r="B179" s="45" t="s">
        <v>138</v>
      </c>
      <c r="C179" s="8"/>
      <c r="D179" s="9">
        <f>D180+D253+D259+D291+D298</f>
        <v>54224718.039999992</v>
      </c>
    </row>
    <row r="180" spans="1:4" ht="48" customHeight="1" x14ac:dyDescent="0.25">
      <c r="A180" s="38" t="s">
        <v>139</v>
      </c>
      <c r="B180" s="39" t="s">
        <v>140</v>
      </c>
      <c r="C180" s="10"/>
      <c r="D180" s="13">
        <f>D181+D186+D207+D226+D241+D244+D247+D250</f>
        <v>52174156.669999994</v>
      </c>
    </row>
    <row r="181" spans="1:4" ht="47.25" customHeight="1" x14ac:dyDescent="0.25">
      <c r="A181" s="16" t="s">
        <v>141</v>
      </c>
      <c r="B181" s="15" t="s">
        <v>142</v>
      </c>
      <c r="C181" s="16"/>
      <c r="D181" s="17">
        <f>D182+D184</f>
        <v>13312905.98</v>
      </c>
    </row>
    <row r="182" spans="1:4" ht="31.5" customHeight="1" x14ac:dyDescent="0.25">
      <c r="A182" s="18" t="s">
        <v>143</v>
      </c>
      <c r="B182" s="19" t="s">
        <v>144</v>
      </c>
      <c r="C182" s="12"/>
      <c r="D182" s="20">
        <f>D183</f>
        <v>11162316.98</v>
      </c>
    </row>
    <row r="183" spans="1:4" ht="48.75" customHeight="1" x14ac:dyDescent="0.25">
      <c r="A183" s="21" t="s">
        <v>14</v>
      </c>
      <c r="B183" s="22"/>
      <c r="C183" s="23">
        <v>600</v>
      </c>
      <c r="D183" s="25">
        <v>11162316.98</v>
      </c>
    </row>
    <row r="184" spans="1:4" ht="48.75" customHeight="1" x14ac:dyDescent="0.25">
      <c r="A184" s="18" t="s">
        <v>145</v>
      </c>
      <c r="B184" s="19" t="s">
        <v>146</v>
      </c>
      <c r="C184" s="12"/>
      <c r="D184" s="20">
        <f>D185</f>
        <v>2150589</v>
      </c>
    </row>
    <row r="185" spans="1:4" ht="44.25" customHeight="1" x14ac:dyDescent="0.25">
      <c r="A185" s="21" t="s">
        <v>14</v>
      </c>
      <c r="B185" s="22"/>
      <c r="C185" s="23">
        <v>600</v>
      </c>
      <c r="D185" s="25">
        <v>2150589</v>
      </c>
    </row>
    <row r="186" spans="1:4" ht="35.25" customHeight="1" x14ac:dyDescent="0.25">
      <c r="A186" s="16" t="s">
        <v>147</v>
      </c>
      <c r="B186" s="15" t="s">
        <v>148</v>
      </c>
      <c r="C186" s="16"/>
      <c r="D186" s="17">
        <f>D187+D189+D191+D193+D195+D197+D199+D201+D203+D205</f>
        <v>9094496.1400000006</v>
      </c>
    </row>
    <row r="187" spans="1:4" ht="31.5" customHeight="1" x14ac:dyDescent="0.25">
      <c r="A187" s="18" t="s">
        <v>149</v>
      </c>
      <c r="B187" s="19" t="s">
        <v>150</v>
      </c>
      <c r="C187" s="12"/>
      <c r="D187" s="20">
        <f>D188</f>
        <v>5238033.54</v>
      </c>
    </row>
    <row r="188" spans="1:4" ht="31.5" customHeight="1" x14ac:dyDescent="0.25">
      <c r="A188" s="21" t="s">
        <v>14</v>
      </c>
      <c r="B188" s="22"/>
      <c r="C188" s="23">
        <v>600</v>
      </c>
      <c r="D188" s="25">
        <v>5238033.54</v>
      </c>
    </row>
    <row r="189" spans="1:4" ht="80.25" customHeight="1" x14ac:dyDescent="0.25">
      <c r="A189" s="46" t="s">
        <v>152</v>
      </c>
      <c r="B189" s="19" t="s">
        <v>153</v>
      </c>
      <c r="C189" s="12"/>
      <c r="D189" s="35">
        <f>D190</f>
        <v>265677.15000000002</v>
      </c>
    </row>
    <row r="190" spans="1:4" ht="31.5" customHeight="1" x14ac:dyDescent="0.25">
      <c r="A190" s="21" t="s">
        <v>14</v>
      </c>
      <c r="B190" s="22"/>
      <c r="C190" s="23">
        <v>600</v>
      </c>
      <c r="D190" s="24">
        <v>265677.15000000002</v>
      </c>
    </row>
    <row r="191" spans="1:4" ht="81.75" customHeight="1" x14ac:dyDescent="0.25">
      <c r="A191" s="46" t="s">
        <v>154</v>
      </c>
      <c r="B191" s="19" t="s">
        <v>155</v>
      </c>
      <c r="C191" s="12"/>
      <c r="D191" s="35">
        <f>D192</f>
        <v>54603.62</v>
      </c>
    </row>
    <row r="192" spans="1:4" ht="31.5" customHeight="1" x14ac:dyDescent="0.25">
      <c r="A192" s="21" t="s">
        <v>14</v>
      </c>
      <c r="B192" s="22"/>
      <c r="C192" s="23">
        <v>600</v>
      </c>
      <c r="D192" s="24">
        <v>54603.62</v>
      </c>
    </row>
    <row r="193" spans="1:4" ht="82.5" customHeight="1" x14ac:dyDescent="0.25">
      <c r="A193" s="46" t="s">
        <v>156</v>
      </c>
      <c r="B193" s="19" t="s">
        <v>157</v>
      </c>
      <c r="C193" s="12"/>
      <c r="D193" s="35">
        <f>D194</f>
        <v>83763</v>
      </c>
    </row>
    <row r="194" spans="1:4" ht="47.25" customHeight="1" x14ac:dyDescent="0.25">
      <c r="A194" s="21" t="s">
        <v>14</v>
      </c>
      <c r="B194" s="22"/>
      <c r="C194" s="23">
        <v>600</v>
      </c>
      <c r="D194" s="24">
        <v>83763</v>
      </c>
    </row>
    <row r="195" spans="1:4" ht="78.75" customHeight="1" x14ac:dyDescent="0.25">
      <c r="A195" s="46" t="s">
        <v>158</v>
      </c>
      <c r="B195" s="19" t="s">
        <v>159</v>
      </c>
      <c r="C195" s="12"/>
      <c r="D195" s="35">
        <f>D196</f>
        <v>68240.78</v>
      </c>
    </row>
    <row r="196" spans="1:4" ht="31.5" customHeight="1" x14ac:dyDescent="0.25">
      <c r="A196" s="21" t="s">
        <v>14</v>
      </c>
      <c r="B196" s="22"/>
      <c r="C196" s="23">
        <v>600</v>
      </c>
      <c r="D196" s="24">
        <v>68240.78</v>
      </c>
    </row>
    <row r="197" spans="1:4" ht="81" customHeight="1" x14ac:dyDescent="0.25">
      <c r="A197" s="46" t="s">
        <v>160</v>
      </c>
      <c r="B197" s="19" t="s">
        <v>161</v>
      </c>
      <c r="C197" s="12"/>
      <c r="D197" s="35">
        <f>D198</f>
        <v>61037.279999999999</v>
      </c>
    </row>
    <row r="198" spans="1:4" ht="31.5" customHeight="1" x14ac:dyDescent="0.25">
      <c r="A198" s="21" t="s">
        <v>14</v>
      </c>
      <c r="B198" s="22"/>
      <c r="C198" s="23">
        <v>600</v>
      </c>
      <c r="D198" s="24">
        <v>61037.279999999999</v>
      </c>
    </row>
    <row r="199" spans="1:4" ht="64.5" customHeight="1" x14ac:dyDescent="0.25">
      <c r="A199" s="46" t="s">
        <v>623</v>
      </c>
      <c r="B199" s="19" t="s">
        <v>622</v>
      </c>
      <c r="C199" s="12"/>
      <c r="D199" s="35">
        <f>D200</f>
        <v>40000</v>
      </c>
    </row>
    <row r="200" spans="1:4" ht="31.5" customHeight="1" x14ac:dyDescent="0.25">
      <c r="A200" s="21" t="s">
        <v>14</v>
      </c>
      <c r="B200" s="22"/>
      <c r="C200" s="23">
        <v>600</v>
      </c>
      <c r="D200" s="24">
        <v>40000</v>
      </c>
    </row>
    <row r="201" spans="1:4" ht="63" customHeight="1" x14ac:dyDescent="0.25">
      <c r="A201" s="46" t="s">
        <v>650</v>
      </c>
      <c r="B201" s="19" t="s">
        <v>647</v>
      </c>
      <c r="C201" s="12"/>
      <c r="D201" s="35">
        <f>D202</f>
        <v>0</v>
      </c>
    </row>
    <row r="202" spans="1:4" ht="31.5" customHeight="1" x14ac:dyDescent="0.25">
      <c r="A202" s="21" t="s">
        <v>14</v>
      </c>
      <c r="B202" s="22"/>
      <c r="C202" s="23">
        <v>600</v>
      </c>
      <c r="D202" s="24">
        <v>0</v>
      </c>
    </row>
    <row r="203" spans="1:4" ht="48.75" customHeight="1" x14ac:dyDescent="0.25">
      <c r="A203" s="18" t="s">
        <v>145</v>
      </c>
      <c r="B203" s="19" t="s">
        <v>151</v>
      </c>
      <c r="C203" s="12"/>
      <c r="D203" s="20">
        <f>D204</f>
        <v>3214689</v>
      </c>
    </row>
    <row r="204" spans="1:4" ht="31.5" customHeight="1" x14ac:dyDescent="0.25">
      <c r="A204" s="21" t="s">
        <v>14</v>
      </c>
      <c r="B204" s="22"/>
      <c r="C204" s="23">
        <v>600</v>
      </c>
      <c r="D204" s="25">
        <v>3214689</v>
      </c>
    </row>
    <row r="205" spans="1:4" ht="31.5" customHeight="1" x14ac:dyDescent="0.25">
      <c r="A205" s="43" t="s">
        <v>162</v>
      </c>
      <c r="B205" s="19" t="s">
        <v>163</v>
      </c>
      <c r="C205" s="37"/>
      <c r="D205" s="35">
        <f>D206</f>
        <v>68451.77</v>
      </c>
    </row>
    <row r="206" spans="1:4" ht="31.5" customHeight="1" x14ac:dyDescent="0.25">
      <c r="A206" s="21" t="s">
        <v>14</v>
      </c>
      <c r="B206" s="22"/>
      <c r="C206" s="23">
        <v>600</v>
      </c>
      <c r="D206" s="24">
        <v>68451.77</v>
      </c>
    </row>
    <row r="207" spans="1:4" ht="37.5" customHeight="1" x14ac:dyDescent="0.25">
      <c r="A207" s="16" t="s">
        <v>164</v>
      </c>
      <c r="B207" s="15" t="s">
        <v>165</v>
      </c>
      <c r="C207" s="16"/>
      <c r="D207" s="17">
        <f>D208+D210+D212+D214+D216+D218+D220+D222+D224</f>
        <v>20797729.899999999</v>
      </c>
    </row>
    <row r="208" spans="1:4" ht="32.25" customHeight="1" x14ac:dyDescent="0.25">
      <c r="A208" s="18" t="s">
        <v>166</v>
      </c>
      <c r="B208" s="19" t="s">
        <v>167</v>
      </c>
      <c r="C208" s="12"/>
      <c r="D208" s="20">
        <f>D209</f>
        <v>13960275.83</v>
      </c>
    </row>
    <row r="209" spans="1:4" ht="53.25" customHeight="1" x14ac:dyDescent="0.25">
      <c r="A209" s="21" t="s">
        <v>14</v>
      </c>
      <c r="B209" s="22"/>
      <c r="C209" s="23">
        <v>600</v>
      </c>
      <c r="D209" s="25">
        <v>13960275.83</v>
      </c>
    </row>
    <row r="210" spans="1:4" ht="62.25" customHeight="1" x14ac:dyDescent="0.25">
      <c r="A210" s="46" t="s">
        <v>169</v>
      </c>
      <c r="B210" s="19" t="s">
        <v>170</v>
      </c>
      <c r="C210" s="12"/>
      <c r="D210" s="35">
        <f>D211</f>
        <v>500626.89</v>
      </c>
    </row>
    <row r="211" spans="1:4" ht="44.25" customHeight="1" x14ac:dyDescent="0.25">
      <c r="A211" s="21" t="s">
        <v>14</v>
      </c>
      <c r="B211" s="22"/>
      <c r="C211" s="23">
        <v>600</v>
      </c>
      <c r="D211" s="24">
        <v>500626.89</v>
      </c>
    </row>
    <row r="212" spans="1:4" ht="63" customHeight="1" x14ac:dyDescent="0.25">
      <c r="A212" s="46" t="s">
        <v>171</v>
      </c>
      <c r="B212" s="19" t="s">
        <v>172</v>
      </c>
      <c r="C212" s="12"/>
      <c r="D212" s="35">
        <f>D213</f>
        <v>102891.96</v>
      </c>
    </row>
    <row r="213" spans="1:4" ht="45.75" customHeight="1" x14ac:dyDescent="0.25">
      <c r="A213" s="21" t="s">
        <v>14</v>
      </c>
      <c r="B213" s="22"/>
      <c r="C213" s="23">
        <v>600</v>
      </c>
      <c r="D213" s="24">
        <v>102891.96</v>
      </c>
    </row>
    <row r="214" spans="1:4" ht="63.75" customHeight="1" x14ac:dyDescent="0.25">
      <c r="A214" s="46" t="s">
        <v>173</v>
      </c>
      <c r="B214" s="19" t="s">
        <v>174</v>
      </c>
      <c r="C214" s="12"/>
      <c r="D214" s="35">
        <f>SUM(D215)</f>
        <v>157836</v>
      </c>
    </row>
    <row r="215" spans="1:4" ht="43.5" customHeight="1" x14ac:dyDescent="0.25">
      <c r="A215" s="21" t="s">
        <v>14</v>
      </c>
      <c r="B215" s="22"/>
      <c r="C215" s="23">
        <v>600</v>
      </c>
      <c r="D215" s="24">
        <v>157836</v>
      </c>
    </row>
    <row r="216" spans="1:4" ht="63" customHeight="1" x14ac:dyDescent="0.25">
      <c r="A216" s="46" t="s">
        <v>175</v>
      </c>
      <c r="B216" s="19" t="s">
        <v>176</v>
      </c>
      <c r="C216" s="12"/>
      <c r="D216" s="35">
        <f>D217</f>
        <v>128589.04</v>
      </c>
    </row>
    <row r="217" spans="1:4" ht="32.25" customHeight="1" x14ac:dyDescent="0.25">
      <c r="A217" s="21" t="s">
        <v>14</v>
      </c>
      <c r="B217" s="22"/>
      <c r="C217" s="23">
        <v>600</v>
      </c>
      <c r="D217" s="24">
        <v>128589.04</v>
      </c>
    </row>
    <row r="218" spans="1:4" ht="65.25" customHeight="1" x14ac:dyDescent="0.25">
      <c r="A218" s="46" t="s">
        <v>177</v>
      </c>
      <c r="B218" s="19" t="s">
        <v>178</v>
      </c>
      <c r="C218" s="12"/>
      <c r="D218" s="35">
        <f>D219</f>
        <v>115015.18</v>
      </c>
    </row>
    <row r="219" spans="1:4" ht="47.25" customHeight="1" x14ac:dyDescent="0.25">
      <c r="A219" s="21" t="s">
        <v>14</v>
      </c>
      <c r="B219" s="22"/>
      <c r="C219" s="23">
        <v>600</v>
      </c>
      <c r="D219" s="24">
        <v>115015.18</v>
      </c>
    </row>
    <row r="220" spans="1:4" ht="63" customHeight="1" x14ac:dyDescent="0.25">
      <c r="A220" s="46" t="s">
        <v>623</v>
      </c>
      <c r="B220" s="19" t="s">
        <v>624</v>
      </c>
      <c r="C220" s="12"/>
      <c r="D220" s="35">
        <f>D221</f>
        <v>200000</v>
      </c>
    </row>
    <row r="221" spans="1:4" ht="50.25" customHeight="1" x14ac:dyDescent="0.25">
      <c r="A221" s="21" t="s">
        <v>14</v>
      </c>
      <c r="B221" s="22"/>
      <c r="C221" s="23">
        <v>600</v>
      </c>
      <c r="D221" s="24">
        <v>200000</v>
      </c>
    </row>
    <row r="222" spans="1:4" ht="63" customHeight="1" x14ac:dyDescent="0.25">
      <c r="A222" s="46" t="s">
        <v>650</v>
      </c>
      <c r="B222" s="19" t="s">
        <v>648</v>
      </c>
      <c r="C222" s="12"/>
      <c r="D222" s="35">
        <f>SUM(D223)</f>
        <v>429337</v>
      </c>
    </row>
    <row r="223" spans="1:4" ht="51" customHeight="1" x14ac:dyDescent="0.25">
      <c r="A223" s="21" t="s">
        <v>14</v>
      </c>
      <c r="B223" s="22"/>
      <c r="C223" s="23">
        <v>600</v>
      </c>
      <c r="D223" s="24">
        <v>429337</v>
      </c>
    </row>
    <row r="224" spans="1:4" ht="49.5" customHeight="1" x14ac:dyDescent="0.25">
      <c r="A224" s="18" t="s">
        <v>145</v>
      </c>
      <c r="B224" s="19" t="s">
        <v>168</v>
      </c>
      <c r="C224" s="12"/>
      <c r="D224" s="20">
        <f>SUM(D225)</f>
        <v>5203158</v>
      </c>
    </row>
    <row r="225" spans="1:4" ht="48.75" customHeight="1" x14ac:dyDescent="0.25">
      <c r="A225" s="21" t="s">
        <v>14</v>
      </c>
      <c r="B225" s="22"/>
      <c r="C225" s="23">
        <v>600</v>
      </c>
      <c r="D225" s="25">
        <v>5203158</v>
      </c>
    </row>
    <row r="226" spans="1:4" ht="32.25" customHeight="1" x14ac:dyDescent="0.25">
      <c r="A226" s="16" t="s">
        <v>603</v>
      </c>
      <c r="B226" s="15" t="s">
        <v>604</v>
      </c>
      <c r="C226" s="16"/>
      <c r="D226" s="17">
        <f>D227+D229+D231+D233+D235+D237+D239</f>
        <v>1678577.46</v>
      </c>
    </row>
    <row r="227" spans="1:4" ht="45" customHeight="1" x14ac:dyDescent="0.25">
      <c r="A227" s="46" t="s">
        <v>605</v>
      </c>
      <c r="B227" s="19" t="s">
        <v>606</v>
      </c>
      <c r="C227" s="12"/>
      <c r="D227" s="20">
        <f>SUM(D228)</f>
        <v>68374.850000000006</v>
      </c>
    </row>
    <row r="228" spans="1:4" ht="47.25" customHeight="1" x14ac:dyDescent="0.25">
      <c r="A228" s="21" t="s">
        <v>14</v>
      </c>
      <c r="B228" s="22"/>
      <c r="C228" s="23">
        <v>600</v>
      </c>
      <c r="D228" s="25">
        <v>68374.850000000006</v>
      </c>
    </row>
    <row r="229" spans="1:4" ht="47.25" customHeight="1" x14ac:dyDescent="0.25">
      <c r="A229" s="46" t="s">
        <v>749</v>
      </c>
      <c r="B229" s="57" t="s">
        <v>748</v>
      </c>
      <c r="C229" s="12"/>
      <c r="D229" s="20">
        <f>SUM(D230)</f>
        <v>15000</v>
      </c>
    </row>
    <row r="230" spans="1:4" ht="47.25" customHeight="1" x14ac:dyDescent="0.25">
      <c r="A230" s="21" t="s">
        <v>279</v>
      </c>
      <c r="B230" s="22"/>
      <c r="C230" s="23">
        <v>400</v>
      </c>
      <c r="D230" s="25">
        <v>15000</v>
      </c>
    </row>
    <row r="231" spans="1:4" ht="48" customHeight="1" x14ac:dyDescent="0.25">
      <c r="A231" s="46" t="s">
        <v>670</v>
      </c>
      <c r="B231" s="22" t="s">
        <v>669</v>
      </c>
      <c r="C231" s="23"/>
      <c r="D231" s="25">
        <f>SUM(D232)</f>
        <v>98620.9</v>
      </c>
    </row>
    <row r="232" spans="1:4" ht="45.75" customHeight="1" x14ac:dyDescent="0.25">
      <c r="A232" s="21" t="s">
        <v>14</v>
      </c>
      <c r="B232" s="22"/>
      <c r="C232" s="23">
        <v>600</v>
      </c>
      <c r="D232" s="25">
        <v>98620.9</v>
      </c>
    </row>
    <row r="233" spans="1:4" ht="63.75" customHeight="1" x14ac:dyDescent="0.25">
      <c r="A233" s="46" t="s">
        <v>607</v>
      </c>
      <c r="B233" s="19" t="s">
        <v>608</v>
      </c>
      <c r="C233" s="12"/>
      <c r="D233" s="20">
        <f t="shared" ref="D233:D237" si="4">D234</f>
        <v>58929.13</v>
      </c>
    </row>
    <row r="234" spans="1:4" ht="45" customHeight="1" x14ac:dyDescent="0.25">
      <c r="A234" s="21" t="s">
        <v>14</v>
      </c>
      <c r="B234" s="22"/>
      <c r="C234" s="23">
        <v>600</v>
      </c>
      <c r="D234" s="25">
        <v>58929.13</v>
      </c>
    </row>
    <row r="235" spans="1:4" ht="61.5" customHeight="1" x14ac:dyDescent="0.25">
      <c r="A235" s="46" t="s">
        <v>650</v>
      </c>
      <c r="B235" s="19" t="s">
        <v>649</v>
      </c>
      <c r="C235" s="12"/>
      <c r="D235" s="20">
        <f t="shared" si="4"/>
        <v>27700</v>
      </c>
    </row>
    <row r="236" spans="1:4" ht="48.75" customHeight="1" x14ac:dyDescent="0.25">
      <c r="A236" s="21" t="s">
        <v>14</v>
      </c>
      <c r="B236" s="22"/>
      <c r="C236" s="23">
        <v>600</v>
      </c>
      <c r="D236" s="25">
        <v>27700</v>
      </c>
    </row>
    <row r="237" spans="1:4" ht="63.75" customHeight="1" x14ac:dyDescent="0.25">
      <c r="A237" s="46" t="s">
        <v>618</v>
      </c>
      <c r="B237" s="19" t="s">
        <v>625</v>
      </c>
      <c r="C237" s="12"/>
      <c r="D237" s="20">
        <f t="shared" si="4"/>
        <v>372874.9</v>
      </c>
    </row>
    <row r="238" spans="1:4" ht="46.5" customHeight="1" x14ac:dyDescent="0.25">
      <c r="A238" s="21" t="s">
        <v>14</v>
      </c>
      <c r="B238" s="22"/>
      <c r="C238" s="23">
        <v>600</v>
      </c>
      <c r="D238" s="25">
        <v>372874.9</v>
      </c>
    </row>
    <row r="239" spans="1:4" ht="45" customHeight="1" x14ac:dyDescent="0.25">
      <c r="A239" s="46" t="s">
        <v>670</v>
      </c>
      <c r="B239" s="22" t="s">
        <v>671</v>
      </c>
      <c r="C239" s="23"/>
      <c r="D239" s="25">
        <f>SUM(D240)</f>
        <v>1037077.68</v>
      </c>
    </row>
    <row r="240" spans="1:4" ht="48" customHeight="1" x14ac:dyDescent="0.25">
      <c r="A240" s="21" t="s">
        <v>14</v>
      </c>
      <c r="B240" s="22"/>
      <c r="C240" s="23">
        <v>600</v>
      </c>
      <c r="D240" s="25">
        <v>1037077.68</v>
      </c>
    </row>
    <row r="241" spans="1:4" ht="36" customHeight="1" x14ac:dyDescent="0.25">
      <c r="A241" s="16" t="s">
        <v>179</v>
      </c>
      <c r="B241" s="15" t="s">
        <v>180</v>
      </c>
      <c r="C241" s="16"/>
      <c r="D241" s="17">
        <f>D242</f>
        <v>6988363.79</v>
      </c>
    </row>
    <row r="242" spans="1:4" ht="34.5" customHeight="1" x14ac:dyDescent="0.25">
      <c r="A242" s="18" t="s">
        <v>181</v>
      </c>
      <c r="B242" s="19" t="s">
        <v>182</v>
      </c>
      <c r="C242" s="12"/>
      <c r="D242" s="20">
        <f>SUM(D243)</f>
        <v>6988363.79</v>
      </c>
    </row>
    <row r="243" spans="1:4" ht="45" customHeight="1" x14ac:dyDescent="0.25">
      <c r="A243" s="21" t="s">
        <v>14</v>
      </c>
      <c r="B243" s="22"/>
      <c r="C243" s="23">
        <v>600</v>
      </c>
      <c r="D243" s="25">
        <v>6988363.79</v>
      </c>
    </row>
    <row r="244" spans="1:4" ht="45" customHeight="1" x14ac:dyDescent="0.25">
      <c r="A244" s="68" t="s">
        <v>752</v>
      </c>
      <c r="B244" s="28" t="s">
        <v>753</v>
      </c>
      <c r="C244" s="16"/>
      <c r="D244" s="17">
        <f>SUM(D245)</f>
        <v>250000</v>
      </c>
    </row>
    <row r="245" spans="1:4" ht="45" customHeight="1" x14ac:dyDescent="0.25">
      <c r="A245" s="46" t="s">
        <v>751</v>
      </c>
      <c r="B245" s="22" t="s">
        <v>750</v>
      </c>
      <c r="C245" s="23"/>
      <c r="D245" s="25">
        <f>SUM(D246)</f>
        <v>250000</v>
      </c>
    </row>
    <row r="246" spans="1:4" ht="45" customHeight="1" x14ac:dyDescent="0.25">
      <c r="A246" s="21" t="s">
        <v>14</v>
      </c>
      <c r="B246" s="22"/>
      <c r="C246" s="23">
        <v>600</v>
      </c>
      <c r="D246" s="25">
        <v>250000</v>
      </c>
    </row>
    <row r="247" spans="1:4" ht="45" customHeight="1" x14ac:dyDescent="0.25">
      <c r="A247" s="68" t="s">
        <v>672</v>
      </c>
      <c r="B247" s="28" t="s">
        <v>673</v>
      </c>
      <c r="C247" s="23"/>
      <c r="D247" s="25">
        <f>SUM(D248)</f>
        <v>0</v>
      </c>
    </row>
    <row r="248" spans="1:4" ht="45" customHeight="1" x14ac:dyDescent="0.25">
      <c r="A248" s="46" t="s">
        <v>675</v>
      </c>
      <c r="B248" s="22" t="s">
        <v>674</v>
      </c>
      <c r="C248" s="23"/>
      <c r="D248" s="25">
        <f>SUM(D249)</f>
        <v>0</v>
      </c>
    </row>
    <row r="249" spans="1:4" ht="45" customHeight="1" x14ac:dyDescent="0.25">
      <c r="A249" s="21" t="s">
        <v>14</v>
      </c>
      <c r="B249" s="22"/>
      <c r="C249" s="23">
        <v>600</v>
      </c>
      <c r="D249" s="25">
        <v>0</v>
      </c>
    </row>
    <row r="250" spans="1:4" ht="17.25" customHeight="1" x14ac:dyDescent="0.25">
      <c r="A250" s="16" t="s">
        <v>628</v>
      </c>
      <c r="B250" s="15" t="s">
        <v>626</v>
      </c>
      <c r="C250" s="16"/>
      <c r="D250" s="17">
        <f>D251</f>
        <v>52083.4</v>
      </c>
    </row>
    <row r="251" spans="1:4" ht="49.5" customHeight="1" x14ac:dyDescent="0.25">
      <c r="A251" s="18" t="s">
        <v>629</v>
      </c>
      <c r="B251" s="19" t="s">
        <v>627</v>
      </c>
      <c r="C251" s="12"/>
      <c r="D251" s="20">
        <f>D252</f>
        <v>52083.4</v>
      </c>
    </row>
    <row r="252" spans="1:4" ht="51" customHeight="1" x14ac:dyDescent="0.25">
      <c r="A252" s="21" t="s">
        <v>14</v>
      </c>
      <c r="B252" s="22"/>
      <c r="C252" s="23">
        <v>600</v>
      </c>
      <c r="D252" s="25">
        <v>52083.4</v>
      </c>
    </row>
    <row r="253" spans="1:4" ht="33.75" customHeight="1" x14ac:dyDescent="0.25">
      <c r="A253" s="38" t="s">
        <v>183</v>
      </c>
      <c r="B253" s="39" t="s">
        <v>184</v>
      </c>
      <c r="C253" s="12"/>
      <c r="D253" s="13">
        <f>D254</f>
        <v>1522063.91</v>
      </c>
    </row>
    <row r="254" spans="1:4" ht="45" customHeight="1" x14ac:dyDescent="0.25">
      <c r="A254" s="16" t="s">
        <v>185</v>
      </c>
      <c r="B254" s="15" t="s">
        <v>186</v>
      </c>
      <c r="C254" s="16"/>
      <c r="D254" s="17">
        <f>D255+D257</f>
        <v>1522063.91</v>
      </c>
    </row>
    <row r="255" spans="1:4" ht="35.25" customHeight="1" x14ac:dyDescent="0.25">
      <c r="A255" s="18" t="s">
        <v>187</v>
      </c>
      <c r="B255" s="19" t="s">
        <v>188</v>
      </c>
      <c r="C255" s="12"/>
      <c r="D255" s="20">
        <f>D256</f>
        <v>522063.91</v>
      </c>
    </row>
    <row r="256" spans="1:4" ht="48" customHeight="1" x14ac:dyDescent="0.25">
      <c r="A256" s="21" t="s">
        <v>14</v>
      </c>
      <c r="B256" s="22"/>
      <c r="C256" s="23">
        <v>600</v>
      </c>
      <c r="D256" s="25">
        <v>522063.91</v>
      </c>
    </row>
    <row r="257" spans="1:4" ht="48.75" customHeight="1" x14ac:dyDescent="0.25">
      <c r="A257" s="18" t="s">
        <v>631</v>
      </c>
      <c r="B257" s="19" t="s">
        <v>630</v>
      </c>
      <c r="C257" s="12"/>
      <c r="D257" s="20">
        <f>D258</f>
        <v>1000000</v>
      </c>
    </row>
    <row r="258" spans="1:4" ht="46.5" customHeight="1" x14ac:dyDescent="0.25">
      <c r="A258" s="21" t="s">
        <v>14</v>
      </c>
      <c r="B258" s="22"/>
      <c r="C258" s="23">
        <v>600</v>
      </c>
      <c r="D258" s="25">
        <v>1000000</v>
      </c>
    </row>
    <row r="259" spans="1:4" ht="47.25" customHeight="1" x14ac:dyDescent="0.25">
      <c r="A259" s="38" t="s">
        <v>189</v>
      </c>
      <c r="B259" s="39" t="s">
        <v>190</v>
      </c>
      <c r="C259" s="12"/>
      <c r="D259" s="13">
        <f>D260+D273+D286</f>
        <v>408046.45999999996</v>
      </c>
    </row>
    <row r="260" spans="1:4" ht="31.5" x14ac:dyDescent="0.25">
      <c r="A260" s="16" t="s">
        <v>191</v>
      </c>
      <c r="B260" s="15" t="s">
        <v>192</v>
      </c>
      <c r="C260" s="47"/>
      <c r="D260" s="17">
        <f>D261+D263+D265+D267+D269+D271</f>
        <v>134740.91999999998</v>
      </c>
    </row>
    <row r="261" spans="1:4" ht="15.75" x14ac:dyDescent="0.25">
      <c r="A261" s="18" t="s">
        <v>193</v>
      </c>
      <c r="B261" s="19" t="s">
        <v>194</v>
      </c>
      <c r="C261" s="12"/>
      <c r="D261" s="20">
        <f>D262</f>
        <v>50057.99</v>
      </c>
    </row>
    <row r="262" spans="1:4" ht="31.5" x14ac:dyDescent="0.25">
      <c r="A262" s="21" t="s">
        <v>37</v>
      </c>
      <c r="B262" s="22"/>
      <c r="C262" s="23">
        <v>200</v>
      </c>
      <c r="D262" s="25">
        <v>50057.99</v>
      </c>
    </row>
    <row r="263" spans="1:4" ht="66" customHeight="1" x14ac:dyDescent="0.25">
      <c r="A263" s="46" t="s">
        <v>195</v>
      </c>
      <c r="B263" s="19" t="s">
        <v>196</v>
      </c>
      <c r="C263" s="12"/>
      <c r="D263" s="35">
        <f>D264</f>
        <v>41614.06</v>
      </c>
    </row>
    <row r="264" spans="1:4" ht="31.5" x14ac:dyDescent="0.25">
      <c r="A264" s="21" t="s">
        <v>37</v>
      </c>
      <c r="B264" s="22"/>
      <c r="C264" s="23">
        <v>200</v>
      </c>
      <c r="D264" s="24">
        <v>41614.06</v>
      </c>
    </row>
    <row r="265" spans="1:4" ht="65.25" customHeight="1" x14ac:dyDescent="0.25">
      <c r="A265" s="46" t="s">
        <v>197</v>
      </c>
      <c r="B265" s="19" t="s">
        <v>198</v>
      </c>
      <c r="C265" s="12"/>
      <c r="D265" s="35">
        <f>D266</f>
        <v>7642.47</v>
      </c>
    </row>
    <row r="266" spans="1:4" ht="31.5" x14ac:dyDescent="0.25">
      <c r="A266" s="21" t="s">
        <v>37</v>
      </c>
      <c r="B266" s="22"/>
      <c r="C266" s="23">
        <v>200</v>
      </c>
      <c r="D266" s="24">
        <v>7642.47</v>
      </c>
    </row>
    <row r="267" spans="1:4" ht="62.25" customHeight="1" x14ac:dyDescent="0.25">
      <c r="A267" s="46" t="s">
        <v>199</v>
      </c>
      <c r="B267" s="19" t="s">
        <v>200</v>
      </c>
      <c r="C267" s="12"/>
      <c r="D267" s="35">
        <f>D268</f>
        <v>15862</v>
      </c>
    </row>
    <row r="268" spans="1:4" ht="31.5" x14ac:dyDescent="0.25">
      <c r="A268" s="21" t="s">
        <v>37</v>
      </c>
      <c r="B268" s="22"/>
      <c r="C268" s="23">
        <v>200</v>
      </c>
      <c r="D268" s="24">
        <v>15862</v>
      </c>
    </row>
    <row r="269" spans="1:4" ht="62.25" customHeight="1" x14ac:dyDescent="0.25">
      <c r="A269" s="46" t="s">
        <v>201</v>
      </c>
      <c r="B269" s="19" t="s">
        <v>202</v>
      </c>
      <c r="C269" s="12"/>
      <c r="D269" s="35">
        <f>D270</f>
        <v>10550.16</v>
      </c>
    </row>
    <row r="270" spans="1:4" ht="31.5" x14ac:dyDescent="0.25">
      <c r="A270" s="21" t="s">
        <v>37</v>
      </c>
      <c r="B270" s="22"/>
      <c r="C270" s="23">
        <v>200</v>
      </c>
      <c r="D270" s="24">
        <v>10550.16</v>
      </c>
    </row>
    <row r="271" spans="1:4" ht="64.5" customHeight="1" x14ac:dyDescent="0.25">
      <c r="A271" s="46" t="s">
        <v>203</v>
      </c>
      <c r="B271" s="19" t="s">
        <v>204</v>
      </c>
      <c r="C271" s="12"/>
      <c r="D271" s="35">
        <f>D272</f>
        <v>9014.24</v>
      </c>
    </row>
    <row r="272" spans="1:4" ht="31.5" x14ac:dyDescent="0.25">
      <c r="A272" s="21" t="s">
        <v>37</v>
      </c>
      <c r="B272" s="22"/>
      <c r="C272" s="23">
        <v>200</v>
      </c>
      <c r="D272" s="24">
        <v>9014.24</v>
      </c>
    </row>
    <row r="273" spans="1:4" ht="31.5" x14ac:dyDescent="0.25">
      <c r="A273" s="16" t="s">
        <v>205</v>
      </c>
      <c r="B273" s="15" t="s">
        <v>206</v>
      </c>
      <c r="C273" s="47"/>
      <c r="D273" s="17">
        <f>D274+D276+D278+D280+D282+D284</f>
        <v>15309.48</v>
      </c>
    </row>
    <row r="274" spans="1:4" ht="15.75" x14ac:dyDescent="0.25">
      <c r="A274" s="18" t="s">
        <v>193</v>
      </c>
      <c r="B274" s="19" t="s">
        <v>207</v>
      </c>
      <c r="C274" s="12"/>
      <c r="D274" s="20">
        <f>D275</f>
        <v>0</v>
      </c>
    </row>
    <row r="275" spans="1:4" ht="31.5" x14ac:dyDescent="0.25">
      <c r="A275" s="21" t="s">
        <v>37</v>
      </c>
      <c r="B275" s="22"/>
      <c r="C275" s="23">
        <v>200</v>
      </c>
      <c r="D275" s="25">
        <v>0</v>
      </c>
    </row>
    <row r="276" spans="1:4" ht="63" x14ac:dyDescent="0.25">
      <c r="A276" s="46" t="s">
        <v>195</v>
      </c>
      <c r="B276" s="19" t="s">
        <v>208</v>
      </c>
      <c r="C276" s="12"/>
      <c r="D276" s="35">
        <f>D277</f>
        <v>3000</v>
      </c>
    </row>
    <row r="277" spans="1:4" ht="31.5" x14ac:dyDescent="0.25">
      <c r="A277" s="21" t="s">
        <v>37</v>
      </c>
      <c r="B277" s="22"/>
      <c r="C277" s="23">
        <v>200</v>
      </c>
      <c r="D277" s="24">
        <v>3000</v>
      </c>
    </row>
    <row r="278" spans="1:4" ht="63" x14ac:dyDescent="0.25">
      <c r="A278" s="46" t="s">
        <v>197</v>
      </c>
      <c r="B278" s="19" t="s">
        <v>209</v>
      </c>
      <c r="C278" s="12"/>
      <c r="D278" s="35">
        <f>D279</f>
        <v>4000</v>
      </c>
    </row>
    <row r="279" spans="1:4" ht="31.5" x14ac:dyDescent="0.25">
      <c r="A279" s="21" t="s">
        <v>37</v>
      </c>
      <c r="B279" s="22"/>
      <c r="C279" s="23">
        <v>200</v>
      </c>
      <c r="D279" s="24">
        <v>4000</v>
      </c>
    </row>
    <row r="280" spans="1:4" ht="63" x14ac:dyDescent="0.25">
      <c r="A280" s="46" t="s">
        <v>199</v>
      </c>
      <c r="B280" s="19" t="s">
        <v>210</v>
      </c>
      <c r="C280" s="12"/>
      <c r="D280" s="35">
        <f>D281</f>
        <v>2000</v>
      </c>
    </row>
    <row r="281" spans="1:4" ht="31.5" x14ac:dyDescent="0.25">
      <c r="A281" s="21" t="s">
        <v>37</v>
      </c>
      <c r="B281" s="22"/>
      <c r="C281" s="23">
        <v>200</v>
      </c>
      <c r="D281" s="24">
        <v>2000</v>
      </c>
    </row>
    <row r="282" spans="1:4" ht="63" x14ac:dyDescent="0.25">
      <c r="A282" s="46" t="s">
        <v>201</v>
      </c>
      <c r="B282" s="19" t="s">
        <v>211</v>
      </c>
      <c r="C282" s="12"/>
      <c r="D282" s="35">
        <f>D283</f>
        <v>2309.48</v>
      </c>
    </row>
    <row r="283" spans="1:4" ht="31.5" x14ac:dyDescent="0.25">
      <c r="A283" s="21" t="s">
        <v>37</v>
      </c>
      <c r="B283" s="22"/>
      <c r="C283" s="23">
        <v>200</v>
      </c>
      <c r="D283" s="24">
        <v>2309.48</v>
      </c>
    </row>
    <row r="284" spans="1:4" ht="63" x14ac:dyDescent="0.25">
      <c r="A284" s="46" t="s">
        <v>203</v>
      </c>
      <c r="B284" s="19" t="s">
        <v>212</v>
      </c>
      <c r="C284" s="12"/>
      <c r="D284" s="35">
        <f>D285</f>
        <v>4000</v>
      </c>
    </row>
    <row r="285" spans="1:4" ht="31.5" x14ac:dyDescent="0.25">
      <c r="A285" s="21" t="s">
        <v>37</v>
      </c>
      <c r="B285" s="22"/>
      <c r="C285" s="23">
        <v>200</v>
      </c>
      <c r="D285" s="24">
        <v>4000</v>
      </c>
    </row>
    <row r="286" spans="1:4" ht="31.5" x14ac:dyDescent="0.25">
      <c r="A286" s="16" t="s">
        <v>587</v>
      </c>
      <c r="B286" s="15" t="s">
        <v>588</v>
      </c>
      <c r="C286" s="23"/>
      <c r="D286" s="17">
        <f>D287+D289</f>
        <v>257996.06</v>
      </c>
    </row>
    <row r="287" spans="1:4" ht="47.25" x14ac:dyDescent="0.25">
      <c r="A287" s="46" t="s">
        <v>600</v>
      </c>
      <c r="B287" s="19" t="s">
        <v>601</v>
      </c>
      <c r="C287" s="23"/>
      <c r="D287" s="20">
        <f>D288</f>
        <v>77189.06</v>
      </c>
    </row>
    <row r="288" spans="1:4" ht="46.5" customHeight="1" x14ac:dyDescent="0.25">
      <c r="A288" s="21" t="s">
        <v>14</v>
      </c>
      <c r="B288" s="22"/>
      <c r="C288" s="23">
        <v>600</v>
      </c>
      <c r="D288" s="25">
        <v>77189.06</v>
      </c>
    </row>
    <row r="289" spans="1:4" ht="47.25" x14ac:dyDescent="0.25">
      <c r="A289" s="46" t="s">
        <v>589</v>
      </c>
      <c r="B289" s="19" t="s">
        <v>590</v>
      </c>
      <c r="C289" s="23"/>
      <c r="D289" s="20">
        <f>D290</f>
        <v>180807</v>
      </c>
    </row>
    <row r="290" spans="1:4" ht="48.75" customHeight="1" x14ac:dyDescent="0.25">
      <c r="A290" s="21" t="s">
        <v>14</v>
      </c>
      <c r="B290" s="22"/>
      <c r="C290" s="23">
        <v>600</v>
      </c>
      <c r="D290" s="25">
        <v>180807</v>
      </c>
    </row>
    <row r="291" spans="1:4" ht="31.5" customHeight="1" x14ac:dyDescent="0.25">
      <c r="A291" s="38" t="s">
        <v>213</v>
      </c>
      <c r="B291" s="39" t="s">
        <v>214</v>
      </c>
      <c r="C291" s="12"/>
      <c r="D291" s="13">
        <f>D292+D295</f>
        <v>24470</v>
      </c>
    </row>
    <row r="292" spans="1:4" ht="18" customHeight="1" x14ac:dyDescent="0.25">
      <c r="A292" s="16" t="s">
        <v>215</v>
      </c>
      <c r="B292" s="15" t="s">
        <v>216</v>
      </c>
      <c r="C292" s="12"/>
      <c r="D292" s="17">
        <f>D293</f>
        <v>8400</v>
      </c>
    </row>
    <row r="293" spans="1:4" ht="19.5" customHeight="1" x14ac:dyDescent="0.25">
      <c r="A293" s="18" t="s">
        <v>217</v>
      </c>
      <c r="B293" s="19" t="s">
        <v>218</v>
      </c>
      <c r="C293" s="12"/>
      <c r="D293" s="20">
        <f>D294</f>
        <v>8400</v>
      </c>
    </row>
    <row r="294" spans="1:4" ht="31.5" customHeight="1" x14ac:dyDescent="0.25">
      <c r="A294" s="21" t="s">
        <v>37</v>
      </c>
      <c r="B294" s="22"/>
      <c r="C294" s="23">
        <v>200</v>
      </c>
      <c r="D294" s="25">
        <v>8400</v>
      </c>
    </row>
    <row r="295" spans="1:4" ht="33" customHeight="1" x14ac:dyDescent="0.25">
      <c r="A295" s="16" t="s">
        <v>219</v>
      </c>
      <c r="B295" s="15" t="s">
        <v>220</v>
      </c>
      <c r="C295" s="47"/>
      <c r="D295" s="17">
        <f>D296</f>
        <v>16070</v>
      </c>
    </row>
    <row r="296" spans="1:4" ht="64.5" customHeight="1" x14ac:dyDescent="0.25">
      <c r="A296" s="18" t="s">
        <v>221</v>
      </c>
      <c r="B296" s="19" t="s">
        <v>222</v>
      </c>
      <c r="C296" s="12"/>
      <c r="D296" s="20">
        <f>D297</f>
        <v>16070</v>
      </c>
    </row>
    <row r="297" spans="1:4" ht="30" customHeight="1" x14ac:dyDescent="0.25">
      <c r="A297" s="21" t="s">
        <v>37</v>
      </c>
      <c r="B297" s="22"/>
      <c r="C297" s="23">
        <v>200</v>
      </c>
      <c r="D297" s="25">
        <v>16070</v>
      </c>
    </row>
    <row r="298" spans="1:4" ht="65.25" customHeight="1" x14ac:dyDescent="0.25">
      <c r="A298" s="38" t="s">
        <v>223</v>
      </c>
      <c r="B298" s="39" t="s">
        <v>224</v>
      </c>
      <c r="C298" s="12"/>
      <c r="D298" s="13">
        <f>D299+D304</f>
        <v>95981</v>
      </c>
    </row>
    <row r="299" spans="1:4" ht="66.75" customHeight="1" x14ac:dyDescent="0.25">
      <c r="A299" s="16" t="s">
        <v>225</v>
      </c>
      <c r="B299" s="15" t="s">
        <v>226</v>
      </c>
      <c r="C299" s="47"/>
      <c r="D299" s="17">
        <f>D300+D302</f>
        <v>92780</v>
      </c>
    </row>
    <row r="300" spans="1:4" ht="33" customHeight="1" x14ac:dyDescent="0.25">
      <c r="A300" s="18" t="s">
        <v>227</v>
      </c>
      <c r="B300" s="19" t="s">
        <v>228</v>
      </c>
      <c r="C300" s="12"/>
      <c r="D300" s="20">
        <f>D301</f>
        <v>70000</v>
      </c>
    </row>
    <row r="301" spans="1:4" ht="32.25" customHeight="1" x14ac:dyDescent="0.25">
      <c r="A301" s="21" t="s">
        <v>37</v>
      </c>
      <c r="B301" s="22"/>
      <c r="C301" s="23">
        <v>200</v>
      </c>
      <c r="D301" s="25">
        <v>70000</v>
      </c>
    </row>
    <row r="302" spans="1:4" ht="48.75" customHeight="1" x14ac:dyDescent="0.25">
      <c r="A302" s="18" t="s">
        <v>637</v>
      </c>
      <c r="B302" s="19" t="s">
        <v>640</v>
      </c>
      <c r="C302" s="12"/>
      <c r="D302" s="20">
        <f>D303</f>
        <v>22780</v>
      </c>
    </row>
    <row r="303" spans="1:4" ht="32.25" customHeight="1" x14ac:dyDescent="0.25">
      <c r="A303" s="21" t="s">
        <v>37</v>
      </c>
      <c r="B303" s="22"/>
      <c r="C303" s="23">
        <v>200</v>
      </c>
      <c r="D303" s="25">
        <v>22780</v>
      </c>
    </row>
    <row r="304" spans="1:4" ht="61.5" customHeight="1" x14ac:dyDescent="0.25">
      <c r="A304" s="16" t="s">
        <v>229</v>
      </c>
      <c r="B304" s="15" t="s">
        <v>230</v>
      </c>
      <c r="C304" s="47"/>
      <c r="D304" s="17">
        <f>D305</f>
        <v>3201</v>
      </c>
    </row>
    <row r="305" spans="1:4" ht="32.25" customHeight="1" x14ac:dyDescent="0.25">
      <c r="A305" s="18" t="s">
        <v>231</v>
      </c>
      <c r="B305" s="19" t="s">
        <v>232</v>
      </c>
      <c r="C305" s="18"/>
      <c r="D305" s="35">
        <f>D306</f>
        <v>3201</v>
      </c>
    </row>
    <row r="306" spans="1:4" ht="32.25" customHeight="1" x14ac:dyDescent="0.25">
      <c r="A306" s="36" t="s">
        <v>37</v>
      </c>
      <c r="B306" s="26"/>
      <c r="C306" s="37">
        <v>200</v>
      </c>
      <c r="D306" s="24">
        <v>3201</v>
      </c>
    </row>
    <row r="307" spans="1:4" ht="54" customHeight="1" x14ac:dyDescent="0.25">
      <c r="A307" s="44" t="s">
        <v>233</v>
      </c>
      <c r="B307" s="45" t="s">
        <v>234</v>
      </c>
      <c r="C307" s="8"/>
      <c r="D307" s="9">
        <f>D308</f>
        <v>300042.7</v>
      </c>
    </row>
    <row r="308" spans="1:4" ht="52.5" customHeight="1" x14ac:dyDescent="0.25">
      <c r="A308" s="38" t="s">
        <v>235</v>
      </c>
      <c r="B308" s="39" t="s">
        <v>236</v>
      </c>
      <c r="C308" s="12"/>
      <c r="D308" s="13">
        <f>D309+D323</f>
        <v>300042.7</v>
      </c>
    </row>
    <row r="309" spans="1:4" ht="31.5" x14ac:dyDescent="0.25">
      <c r="A309" s="16" t="s">
        <v>237</v>
      </c>
      <c r="B309" s="15" t="s">
        <v>238</v>
      </c>
      <c r="C309" s="47"/>
      <c r="D309" s="17">
        <f>D310+D313+D315+D317+D319+D321</f>
        <v>300042.7</v>
      </c>
    </row>
    <row r="310" spans="1:4" ht="34.5" customHeight="1" x14ac:dyDescent="0.25">
      <c r="A310" s="18" t="s">
        <v>239</v>
      </c>
      <c r="B310" s="19" t="s">
        <v>240</v>
      </c>
      <c r="C310" s="12"/>
      <c r="D310" s="35">
        <f>SUM(D311:D312)</f>
        <v>189349.5</v>
      </c>
    </row>
    <row r="311" spans="1:4" ht="84.75" customHeight="1" x14ac:dyDescent="0.25">
      <c r="A311" s="21" t="s">
        <v>241</v>
      </c>
      <c r="B311" s="22"/>
      <c r="C311" s="23">
        <v>100</v>
      </c>
      <c r="D311" s="24">
        <v>25200</v>
      </c>
    </row>
    <row r="312" spans="1:4" ht="32.25" customHeight="1" x14ac:dyDescent="0.25">
      <c r="A312" s="21" t="s">
        <v>37</v>
      </c>
      <c r="B312" s="22"/>
      <c r="C312" s="23">
        <v>200</v>
      </c>
      <c r="D312" s="24">
        <v>164149.5</v>
      </c>
    </row>
    <row r="313" spans="1:4" ht="81.75" customHeight="1" x14ac:dyDescent="0.25">
      <c r="A313" s="46" t="s">
        <v>242</v>
      </c>
      <c r="B313" s="19" t="s">
        <v>243</v>
      </c>
      <c r="C313" s="12"/>
      <c r="D313" s="35">
        <f>D314</f>
        <v>68483</v>
      </c>
    </row>
    <row r="314" spans="1:4" ht="32.25" customHeight="1" x14ac:dyDescent="0.25">
      <c r="A314" s="21" t="s">
        <v>37</v>
      </c>
      <c r="B314" s="22"/>
      <c r="C314" s="23">
        <v>200</v>
      </c>
      <c r="D314" s="24">
        <v>68483</v>
      </c>
    </row>
    <row r="315" spans="1:4" ht="82.5" customHeight="1" x14ac:dyDescent="0.25">
      <c r="A315" s="46" t="s">
        <v>244</v>
      </c>
      <c r="B315" s="19" t="s">
        <v>245</v>
      </c>
      <c r="C315" s="12"/>
      <c r="D315" s="35">
        <f>D316</f>
        <v>13625.19</v>
      </c>
    </row>
    <row r="316" spans="1:4" ht="30.75" customHeight="1" x14ac:dyDescent="0.25">
      <c r="A316" s="21" t="s">
        <v>37</v>
      </c>
      <c r="B316" s="22"/>
      <c r="C316" s="23">
        <v>200</v>
      </c>
      <c r="D316" s="24">
        <v>13625.19</v>
      </c>
    </row>
    <row r="317" spans="1:4" ht="78.75" x14ac:dyDescent="0.25">
      <c r="A317" s="46" t="s">
        <v>246</v>
      </c>
      <c r="B317" s="19" t="s">
        <v>247</v>
      </c>
      <c r="C317" s="12"/>
      <c r="D317" s="35">
        <f>D318</f>
        <v>13825</v>
      </c>
    </row>
    <row r="318" spans="1:4" ht="34.5" customHeight="1" x14ac:dyDescent="0.25">
      <c r="A318" s="21" t="s">
        <v>37</v>
      </c>
      <c r="B318" s="22"/>
      <c r="C318" s="23">
        <v>200</v>
      </c>
      <c r="D318" s="24">
        <v>13825</v>
      </c>
    </row>
    <row r="319" spans="1:4" ht="83.25" customHeight="1" x14ac:dyDescent="0.25">
      <c r="A319" s="46" t="s">
        <v>248</v>
      </c>
      <c r="B319" s="19" t="s">
        <v>249</v>
      </c>
      <c r="C319" s="12"/>
      <c r="D319" s="35">
        <f>D320</f>
        <v>3126.01</v>
      </c>
    </row>
    <row r="320" spans="1:4" ht="30.75" customHeight="1" x14ac:dyDescent="0.25">
      <c r="A320" s="21" t="s">
        <v>37</v>
      </c>
      <c r="B320" s="22"/>
      <c r="C320" s="23">
        <v>200</v>
      </c>
      <c r="D320" s="24">
        <v>3126.01</v>
      </c>
    </row>
    <row r="321" spans="1:4" ht="79.5" customHeight="1" x14ac:dyDescent="0.25">
      <c r="A321" s="46" t="s">
        <v>250</v>
      </c>
      <c r="B321" s="19" t="s">
        <v>251</v>
      </c>
      <c r="C321" s="12"/>
      <c r="D321" s="35">
        <f>D322</f>
        <v>11634</v>
      </c>
    </row>
    <row r="322" spans="1:4" ht="33" customHeight="1" x14ac:dyDescent="0.25">
      <c r="A322" s="21" t="s">
        <v>37</v>
      </c>
      <c r="B322" s="22"/>
      <c r="C322" s="23">
        <v>200</v>
      </c>
      <c r="D322" s="24">
        <v>11634</v>
      </c>
    </row>
    <row r="323" spans="1:4" ht="34.5" customHeight="1" x14ac:dyDescent="0.25">
      <c r="A323" s="16" t="s">
        <v>596</v>
      </c>
      <c r="B323" s="15" t="s">
        <v>594</v>
      </c>
      <c r="C323" s="47"/>
      <c r="D323" s="17">
        <f>D324</f>
        <v>0</v>
      </c>
    </row>
    <row r="324" spans="1:4" ht="46.5" customHeight="1" x14ac:dyDescent="0.25">
      <c r="A324" s="46" t="s">
        <v>597</v>
      </c>
      <c r="B324" s="19" t="s">
        <v>595</v>
      </c>
      <c r="C324" s="12"/>
      <c r="D324" s="35">
        <f>D325</f>
        <v>0</v>
      </c>
    </row>
    <row r="325" spans="1:4" ht="33" customHeight="1" x14ac:dyDescent="0.25">
      <c r="A325" s="23" t="s">
        <v>279</v>
      </c>
      <c r="B325" s="22"/>
      <c r="C325" s="23">
        <v>400</v>
      </c>
      <c r="D325" s="24"/>
    </row>
    <row r="326" spans="1:4" ht="33" customHeight="1" x14ac:dyDescent="0.25">
      <c r="A326" s="12" t="s">
        <v>677</v>
      </c>
      <c r="B326" s="22" t="s">
        <v>676</v>
      </c>
      <c r="C326" s="23"/>
      <c r="D326" s="24"/>
    </row>
    <row r="327" spans="1:4" ht="33" customHeight="1" x14ac:dyDescent="0.25">
      <c r="A327" s="12" t="s">
        <v>279</v>
      </c>
      <c r="B327" s="22"/>
      <c r="C327" s="23">
        <v>400</v>
      </c>
      <c r="D327" s="24">
        <v>0</v>
      </c>
    </row>
    <row r="328" spans="1:4" ht="51.75" customHeight="1" x14ac:dyDescent="0.25">
      <c r="A328" s="44" t="s">
        <v>252</v>
      </c>
      <c r="B328" s="45" t="s">
        <v>253</v>
      </c>
      <c r="C328" s="6"/>
      <c r="D328" s="9">
        <f>D329</f>
        <v>77575.199999999997</v>
      </c>
    </row>
    <row r="329" spans="1:4" ht="48.75" customHeight="1" x14ac:dyDescent="0.25">
      <c r="A329" s="38" t="s">
        <v>254</v>
      </c>
      <c r="B329" s="39" t="s">
        <v>255</v>
      </c>
      <c r="C329" s="38"/>
      <c r="D329" s="40">
        <f>D330+D334</f>
        <v>77575.199999999997</v>
      </c>
    </row>
    <row r="330" spans="1:4" ht="48.75" customHeight="1" x14ac:dyDescent="0.25">
      <c r="A330" s="16" t="s">
        <v>256</v>
      </c>
      <c r="B330" s="15" t="s">
        <v>257</v>
      </c>
      <c r="C330" s="23"/>
      <c r="D330" s="17">
        <f>D331</f>
        <v>69675.199999999997</v>
      </c>
    </row>
    <row r="331" spans="1:4" ht="32.25" customHeight="1" x14ac:dyDescent="0.25">
      <c r="A331" s="18" t="s">
        <v>258</v>
      </c>
      <c r="B331" s="19" t="s">
        <v>259</v>
      </c>
      <c r="C331" s="23"/>
      <c r="D331" s="35">
        <f>SUM(D332:D333)</f>
        <v>69675.199999999997</v>
      </c>
    </row>
    <row r="332" spans="1:4" ht="30" customHeight="1" x14ac:dyDescent="0.25">
      <c r="A332" s="21" t="s">
        <v>37</v>
      </c>
      <c r="B332" s="22"/>
      <c r="C332" s="23">
        <v>200</v>
      </c>
      <c r="D332" s="24">
        <v>39675.199999999997</v>
      </c>
    </row>
    <row r="333" spans="1:4" ht="49.5" customHeight="1" x14ac:dyDescent="0.25">
      <c r="A333" s="21" t="s">
        <v>14</v>
      </c>
      <c r="B333" s="22"/>
      <c r="C333" s="23">
        <v>600</v>
      </c>
      <c r="D333" s="24">
        <v>30000</v>
      </c>
    </row>
    <row r="334" spans="1:4" ht="51.75" customHeight="1" x14ac:dyDescent="0.25">
      <c r="A334" s="16" t="s">
        <v>260</v>
      </c>
      <c r="B334" s="15" t="s">
        <v>261</v>
      </c>
      <c r="C334" s="23"/>
      <c r="D334" s="17">
        <f>D335</f>
        <v>7900</v>
      </c>
    </row>
    <row r="335" spans="1:4" ht="54.75" customHeight="1" x14ac:dyDescent="0.25">
      <c r="A335" s="18" t="s">
        <v>262</v>
      </c>
      <c r="B335" s="19" t="s">
        <v>263</v>
      </c>
      <c r="C335" s="23"/>
      <c r="D335" s="35">
        <f>D336</f>
        <v>7900</v>
      </c>
    </row>
    <row r="336" spans="1:4" ht="33" customHeight="1" x14ac:dyDescent="0.25">
      <c r="A336" s="21" t="s">
        <v>37</v>
      </c>
      <c r="B336" s="22"/>
      <c r="C336" s="23">
        <v>200</v>
      </c>
      <c r="D336" s="24">
        <v>7900</v>
      </c>
    </row>
    <row r="337" spans="1:4" ht="65.25" customHeight="1" x14ac:dyDescent="0.25">
      <c r="A337" s="44" t="s">
        <v>264</v>
      </c>
      <c r="B337" s="45" t="s">
        <v>265</v>
      </c>
      <c r="C337" s="6"/>
      <c r="D337" s="9">
        <f>D338+D344</f>
        <v>3537471.0300000003</v>
      </c>
    </row>
    <row r="338" spans="1:4" ht="48" customHeight="1" x14ac:dyDescent="0.25">
      <c r="A338" s="38" t="s">
        <v>266</v>
      </c>
      <c r="B338" s="39" t="s">
        <v>267</v>
      </c>
      <c r="C338" s="38"/>
      <c r="D338" s="40">
        <f>D339</f>
        <v>3489956.79</v>
      </c>
    </row>
    <row r="339" spans="1:4" ht="34.5" customHeight="1" x14ac:dyDescent="0.25">
      <c r="A339" s="16" t="s">
        <v>268</v>
      </c>
      <c r="B339" s="15" t="s">
        <v>269</v>
      </c>
      <c r="C339" s="16"/>
      <c r="D339" s="17">
        <f>D340+D342</f>
        <v>3489956.79</v>
      </c>
    </row>
    <row r="340" spans="1:4" ht="31.5" customHeight="1" x14ac:dyDescent="0.25">
      <c r="A340" s="12" t="s">
        <v>270</v>
      </c>
      <c r="B340" s="27" t="s">
        <v>271</v>
      </c>
      <c r="C340" s="12"/>
      <c r="D340" s="20">
        <f>D341</f>
        <v>2881056.79</v>
      </c>
    </row>
    <row r="341" spans="1:4" ht="31.5" customHeight="1" x14ac:dyDescent="0.25">
      <c r="A341" s="21" t="s">
        <v>272</v>
      </c>
      <c r="B341" s="22"/>
      <c r="C341" s="23">
        <v>200</v>
      </c>
      <c r="D341" s="25">
        <v>2881056.79</v>
      </c>
    </row>
    <row r="342" spans="1:4" ht="31.5" customHeight="1" x14ac:dyDescent="0.25">
      <c r="A342" s="18" t="s">
        <v>616</v>
      </c>
      <c r="B342" s="27" t="s">
        <v>617</v>
      </c>
      <c r="C342" s="12"/>
      <c r="D342" s="20">
        <f>D343</f>
        <v>608900</v>
      </c>
    </row>
    <row r="343" spans="1:4" ht="31.5" customHeight="1" x14ac:dyDescent="0.25">
      <c r="A343" s="21" t="s">
        <v>14</v>
      </c>
      <c r="B343" s="22"/>
      <c r="C343" s="23">
        <v>600</v>
      </c>
      <c r="D343" s="25">
        <v>608900</v>
      </c>
    </row>
    <row r="344" spans="1:4" ht="48.75" customHeight="1" x14ac:dyDescent="0.25">
      <c r="A344" s="38" t="s">
        <v>273</v>
      </c>
      <c r="B344" s="39" t="s">
        <v>274</v>
      </c>
      <c r="C344" s="23"/>
      <c r="D344" s="13">
        <f>D345+D348</f>
        <v>47514.239999999998</v>
      </c>
    </row>
    <row r="345" spans="1:4" ht="31.5" customHeight="1" x14ac:dyDescent="0.25">
      <c r="A345" s="16" t="s">
        <v>275</v>
      </c>
      <c r="B345" s="15" t="s">
        <v>276</v>
      </c>
      <c r="C345" s="23"/>
      <c r="D345" s="17">
        <f>D346</f>
        <v>0</v>
      </c>
    </row>
    <row r="346" spans="1:4" ht="32.25" customHeight="1" x14ac:dyDescent="0.25">
      <c r="A346" s="18" t="s">
        <v>277</v>
      </c>
      <c r="B346" s="19" t="s">
        <v>278</v>
      </c>
      <c r="C346" s="12"/>
      <c r="D346" s="20">
        <f>SUM(D347:D347)</f>
        <v>0</v>
      </c>
    </row>
    <row r="347" spans="1:4" ht="31.5" customHeight="1" x14ac:dyDescent="0.25">
      <c r="A347" s="23" t="s">
        <v>279</v>
      </c>
      <c r="B347" s="31"/>
      <c r="C347" s="23">
        <v>400</v>
      </c>
      <c r="D347" s="24">
        <v>0</v>
      </c>
    </row>
    <row r="348" spans="1:4" ht="48.75" customHeight="1" x14ac:dyDescent="0.25">
      <c r="A348" s="16" t="s">
        <v>280</v>
      </c>
      <c r="B348" s="15" t="s">
        <v>281</v>
      </c>
      <c r="C348" s="23"/>
      <c r="D348" s="17">
        <f>D349</f>
        <v>47514.239999999998</v>
      </c>
    </row>
    <row r="349" spans="1:4" ht="48.75" customHeight="1" x14ac:dyDescent="0.25">
      <c r="A349" s="18" t="s">
        <v>282</v>
      </c>
      <c r="B349" s="19" t="s">
        <v>283</v>
      </c>
      <c r="C349" s="12"/>
      <c r="D349" s="35">
        <f>D350</f>
        <v>47514.239999999998</v>
      </c>
    </row>
    <row r="350" spans="1:4" ht="34.5" customHeight="1" x14ac:dyDescent="0.25">
      <c r="A350" s="23" t="s">
        <v>279</v>
      </c>
      <c r="B350" s="30"/>
      <c r="C350" s="23">
        <v>400</v>
      </c>
      <c r="D350" s="24">
        <v>47514.239999999998</v>
      </c>
    </row>
    <row r="351" spans="1:4" ht="56.25" customHeight="1" x14ac:dyDescent="0.25">
      <c r="A351" s="44" t="s">
        <v>284</v>
      </c>
      <c r="B351" s="45" t="s">
        <v>285</v>
      </c>
      <c r="C351" s="8"/>
      <c r="D351" s="9">
        <f>D352</f>
        <v>0</v>
      </c>
    </row>
    <row r="352" spans="1:4" ht="48.75" customHeight="1" x14ac:dyDescent="0.25">
      <c r="A352" s="38" t="s">
        <v>286</v>
      </c>
      <c r="B352" s="39" t="s">
        <v>287</v>
      </c>
      <c r="C352" s="12"/>
      <c r="D352" s="13">
        <f>D353</f>
        <v>0</v>
      </c>
    </row>
    <row r="353" spans="1:4" ht="46.5" customHeight="1" x14ac:dyDescent="0.25">
      <c r="A353" s="16" t="s">
        <v>288</v>
      </c>
      <c r="B353" s="15" t="s">
        <v>289</v>
      </c>
      <c r="C353" s="16"/>
      <c r="D353" s="17">
        <f>D354</f>
        <v>0</v>
      </c>
    </row>
    <row r="354" spans="1:4" ht="31.5" customHeight="1" x14ac:dyDescent="0.25">
      <c r="A354" s="18" t="s">
        <v>290</v>
      </c>
      <c r="B354" s="19" t="s">
        <v>291</v>
      </c>
      <c r="C354" s="12"/>
      <c r="D354" s="20">
        <f>D355</f>
        <v>0</v>
      </c>
    </row>
    <row r="355" spans="1:4" ht="30" customHeight="1" x14ac:dyDescent="0.25">
      <c r="A355" s="21" t="s">
        <v>37</v>
      </c>
      <c r="B355" s="22"/>
      <c r="C355" s="23">
        <v>200</v>
      </c>
      <c r="D355" s="24">
        <v>0</v>
      </c>
    </row>
    <row r="356" spans="1:4" ht="66" customHeight="1" x14ac:dyDescent="0.25">
      <c r="A356" s="6" t="s">
        <v>292</v>
      </c>
      <c r="B356" s="7" t="s">
        <v>293</v>
      </c>
      <c r="C356" s="8"/>
      <c r="D356" s="9">
        <f>D357</f>
        <v>34241.129999999997</v>
      </c>
    </row>
    <row r="357" spans="1:4" ht="48.75" customHeight="1" x14ac:dyDescent="0.25">
      <c r="A357" s="10" t="s">
        <v>294</v>
      </c>
      <c r="B357" s="11" t="s">
        <v>295</v>
      </c>
      <c r="C357" s="12"/>
      <c r="D357" s="13">
        <f>D358+D361</f>
        <v>34241.129999999997</v>
      </c>
    </row>
    <row r="358" spans="1:4" ht="34.5" customHeight="1" x14ac:dyDescent="0.25">
      <c r="A358" s="16" t="s">
        <v>296</v>
      </c>
      <c r="B358" s="15" t="s">
        <v>297</v>
      </c>
      <c r="C358" s="16"/>
      <c r="D358" s="17">
        <f>D359</f>
        <v>34241.129999999997</v>
      </c>
    </row>
    <row r="359" spans="1:4" ht="31.5" customHeight="1" x14ac:dyDescent="0.25">
      <c r="A359" s="12" t="s">
        <v>298</v>
      </c>
      <c r="B359" s="27" t="s">
        <v>299</v>
      </c>
      <c r="C359" s="12"/>
      <c r="D359" s="20">
        <f>D360</f>
        <v>34241.129999999997</v>
      </c>
    </row>
    <row r="360" spans="1:4" ht="32.25" customHeight="1" x14ac:dyDescent="0.25">
      <c r="A360" s="21" t="s">
        <v>37</v>
      </c>
      <c r="B360" s="22"/>
      <c r="C360" s="23">
        <v>200</v>
      </c>
      <c r="D360" s="25">
        <v>34241.129999999997</v>
      </c>
    </row>
    <row r="361" spans="1:4" ht="32.25" customHeight="1" x14ac:dyDescent="0.25">
      <c r="A361" s="16" t="s">
        <v>300</v>
      </c>
      <c r="B361" s="15" t="s">
        <v>301</v>
      </c>
      <c r="C361" s="16"/>
      <c r="D361" s="17">
        <f>D362</f>
        <v>0</v>
      </c>
    </row>
    <row r="362" spans="1:4" ht="32.25" customHeight="1" x14ac:dyDescent="0.25">
      <c r="A362" s="12" t="s">
        <v>298</v>
      </c>
      <c r="B362" s="27" t="s">
        <v>302</v>
      </c>
      <c r="C362" s="12"/>
      <c r="D362" s="20">
        <f>D363</f>
        <v>0</v>
      </c>
    </row>
    <row r="363" spans="1:4" ht="32.25" customHeight="1" x14ac:dyDescent="0.25">
      <c r="A363" s="21" t="s">
        <v>37</v>
      </c>
      <c r="B363" s="22"/>
      <c r="C363" s="23">
        <v>200</v>
      </c>
      <c r="D363" s="25">
        <v>0</v>
      </c>
    </row>
    <row r="364" spans="1:4" ht="49.5" customHeight="1" x14ac:dyDescent="0.25">
      <c r="A364" s="44" t="s">
        <v>303</v>
      </c>
      <c r="B364" s="45" t="s">
        <v>304</v>
      </c>
      <c r="C364" s="8"/>
      <c r="D364" s="9">
        <f>D365+D385</f>
        <v>63754689.450000003</v>
      </c>
    </row>
    <row r="365" spans="1:4" ht="31.5" customHeight="1" x14ac:dyDescent="0.25">
      <c r="A365" s="38" t="s">
        <v>305</v>
      </c>
      <c r="B365" s="39" t="s">
        <v>306</v>
      </c>
      <c r="C365" s="18"/>
      <c r="D365" s="40">
        <f>D366</f>
        <v>53169087.140000001</v>
      </c>
    </row>
    <row r="366" spans="1:4" ht="36" customHeight="1" x14ac:dyDescent="0.25">
      <c r="A366" s="16" t="s">
        <v>307</v>
      </c>
      <c r="B366" s="15" t="s">
        <v>308</v>
      </c>
      <c r="C366" s="47"/>
      <c r="D366" s="17">
        <f>SUM(D367+D369+D371+D373+D375+D377+D379+D381++D383)</f>
        <v>53169087.140000001</v>
      </c>
    </row>
    <row r="367" spans="1:4" ht="64.5" customHeight="1" x14ac:dyDescent="0.25">
      <c r="A367" s="48" t="s">
        <v>309</v>
      </c>
      <c r="B367" s="19" t="s">
        <v>310</v>
      </c>
      <c r="C367" s="18"/>
      <c r="D367" s="35">
        <f>SUM(D368)</f>
        <v>10582217.18</v>
      </c>
    </row>
    <row r="368" spans="1:4" ht="18" customHeight="1" x14ac:dyDescent="0.25">
      <c r="A368" s="49" t="s">
        <v>311</v>
      </c>
      <c r="B368" s="26"/>
      <c r="C368" s="37">
        <v>500</v>
      </c>
      <c r="D368" s="24">
        <v>10582217.18</v>
      </c>
    </row>
    <row r="369" spans="1:4" ht="78.75" customHeight="1" x14ac:dyDescent="0.25">
      <c r="A369" s="50" t="s">
        <v>312</v>
      </c>
      <c r="B369" s="19" t="s">
        <v>313</v>
      </c>
      <c r="C369" s="37"/>
      <c r="D369" s="35">
        <f>D370</f>
        <v>235974.9</v>
      </c>
    </row>
    <row r="370" spans="1:4" ht="18" customHeight="1" x14ac:dyDescent="0.25">
      <c r="A370" s="49" t="s">
        <v>311</v>
      </c>
      <c r="B370" s="26"/>
      <c r="C370" s="37">
        <v>500</v>
      </c>
      <c r="D370" s="24">
        <v>235974.9</v>
      </c>
    </row>
    <row r="371" spans="1:4" ht="41.25" customHeight="1" x14ac:dyDescent="0.25">
      <c r="A371" s="50" t="s">
        <v>679</v>
      </c>
      <c r="B371" s="59" t="s">
        <v>678</v>
      </c>
      <c r="C371" s="37"/>
      <c r="D371" s="24">
        <f>SUM(D372)</f>
        <v>0</v>
      </c>
    </row>
    <row r="372" spans="1:4" ht="36.75" customHeight="1" x14ac:dyDescent="0.25">
      <c r="A372" s="49" t="s">
        <v>37</v>
      </c>
      <c r="B372" s="26"/>
      <c r="C372" s="37">
        <v>200</v>
      </c>
      <c r="D372" s="24">
        <v>0</v>
      </c>
    </row>
    <row r="373" spans="1:4" ht="50.25" customHeight="1" x14ac:dyDescent="0.25">
      <c r="A373" s="48" t="s">
        <v>314</v>
      </c>
      <c r="B373" s="19" t="s">
        <v>315</v>
      </c>
      <c r="C373" s="18"/>
      <c r="D373" s="35">
        <f>SUM(D374:D374)</f>
        <v>8624904.6300000008</v>
      </c>
    </row>
    <row r="374" spans="1:4" ht="18" customHeight="1" x14ac:dyDescent="0.25">
      <c r="A374" s="49" t="s">
        <v>311</v>
      </c>
      <c r="B374" s="26"/>
      <c r="C374" s="37">
        <v>500</v>
      </c>
      <c r="D374" s="24">
        <v>8624904.6300000008</v>
      </c>
    </row>
    <row r="375" spans="1:4" ht="75" customHeight="1" x14ac:dyDescent="0.25">
      <c r="A375" s="50" t="s">
        <v>681</v>
      </c>
      <c r="B375" s="59" t="s">
        <v>680</v>
      </c>
      <c r="C375" s="37"/>
      <c r="D375" s="24">
        <f>SUM(D376)</f>
        <v>3539283.23</v>
      </c>
    </row>
    <row r="376" spans="1:4" ht="34.5" customHeight="1" x14ac:dyDescent="0.25">
      <c r="A376" s="49" t="s">
        <v>37</v>
      </c>
      <c r="B376" s="26"/>
      <c r="C376" s="37">
        <v>200</v>
      </c>
      <c r="D376" s="24">
        <v>3539283.23</v>
      </c>
    </row>
    <row r="377" spans="1:4" ht="86.25" customHeight="1" x14ac:dyDescent="0.25">
      <c r="A377" s="50" t="s">
        <v>685</v>
      </c>
      <c r="B377" s="26" t="s">
        <v>682</v>
      </c>
      <c r="C377" s="37"/>
      <c r="D377" s="24">
        <f>SUM(D378)</f>
        <v>1785600.73</v>
      </c>
    </row>
    <row r="378" spans="1:4" ht="34.5" customHeight="1" x14ac:dyDescent="0.25">
      <c r="A378" s="49" t="s">
        <v>37</v>
      </c>
      <c r="B378" s="26"/>
      <c r="C378" s="37">
        <v>200</v>
      </c>
      <c r="D378" s="24">
        <v>1785600.73</v>
      </c>
    </row>
    <row r="379" spans="1:4" ht="101.25" customHeight="1" x14ac:dyDescent="0.25">
      <c r="A379" s="50" t="s">
        <v>686</v>
      </c>
      <c r="B379" s="26" t="s">
        <v>683</v>
      </c>
      <c r="C379" s="37"/>
      <c r="D379" s="24">
        <f>SUM(D380)</f>
        <v>24334955.25</v>
      </c>
    </row>
    <row r="380" spans="1:4" ht="34.5" customHeight="1" x14ac:dyDescent="0.25">
      <c r="A380" s="49" t="s">
        <v>37</v>
      </c>
      <c r="B380" s="26"/>
      <c r="C380" s="37">
        <v>200</v>
      </c>
      <c r="D380" s="24">
        <v>24334955.25</v>
      </c>
    </row>
    <row r="381" spans="1:4" ht="90" customHeight="1" x14ac:dyDescent="0.25">
      <c r="A381" s="50" t="s">
        <v>687</v>
      </c>
      <c r="B381" s="26" t="s">
        <v>684</v>
      </c>
      <c r="C381" s="37"/>
      <c r="D381" s="24">
        <f>SUM(D382)</f>
        <v>1891679.04</v>
      </c>
    </row>
    <row r="382" spans="1:4" ht="34.5" customHeight="1" x14ac:dyDescent="0.25">
      <c r="A382" s="49" t="s">
        <v>37</v>
      </c>
      <c r="B382" s="26"/>
      <c r="C382" s="37">
        <v>200</v>
      </c>
      <c r="D382" s="24">
        <v>1891679.04</v>
      </c>
    </row>
    <row r="383" spans="1:4" ht="84" customHeight="1" x14ac:dyDescent="0.25">
      <c r="A383" s="50" t="s">
        <v>689</v>
      </c>
      <c r="B383" s="26" t="s">
        <v>688</v>
      </c>
      <c r="C383" s="37"/>
      <c r="D383" s="24">
        <f>SUM(D384)</f>
        <v>2174472.1800000002</v>
      </c>
    </row>
    <row r="384" spans="1:4" ht="34.5" customHeight="1" x14ac:dyDescent="0.25">
      <c r="A384" s="49" t="s">
        <v>37</v>
      </c>
      <c r="B384" s="26"/>
      <c r="C384" s="37">
        <v>200</v>
      </c>
      <c r="D384" s="24">
        <v>2174472.1800000002</v>
      </c>
    </row>
    <row r="385" spans="1:4" ht="30.75" customHeight="1" x14ac:dyDescent="0.25">
      <c r="A385" s="38" t="s">
        <v>316</v>
      </c>
      <c r="B385" s="51" t="s">
        <v>317</v>
      </c>
      <c r="C385" s="10"/>
      <c r="D385" s="13">
        <f>D386+D391</f>
        <v>10585602.310000001</v>
      </c>
    </row>
    <row r="386" spans="1:4" ht="60" customHeight="1" x14ac:dyDescent="0.25">
      <c r="A386" s="16" t="s">
        <v>318</v>
      </c>
      <c r="B386" s="28" t="s">
        <v>319</v>
      </c>
      <c r="C386" s="16"/>
      <c r="D386" s="17">
        <f>D387+D389</f>
        <v>10224349.310000001</v>
      </c>
    </row>
    <row r="387" spans="1:4" ht="51" customHeight="1" x14ac:dyDescent="0.25">
      <c r="A387" s="18" t="s">
        <v>591</v>
      </c>
      <c r="B387" s="59" t="s">
        <v>592</v>
      </c>
      <c r="C387" s="16"/>
      <c r="D387" s="35">
        <f>D388</f>
        <v>0</v>
      </c>
    </row>
    <row r="388" spans="1:4" ht="18.75" customHeight="1" x14ac:dyDescent="0.25">
      <c r="A388" s="21" t="s">
        <v>345</v>
      </c>
      <c r="B388" s="22"/>
      <c r="C388" s="23">
        <v>800</v>
      </c>
      <c r="D388" s="24"/>
    </row>
    <row r="389" spans="1:4" ht="47.25" customHeight="1" x14ac:dyDescent="0.25">
      <c r="A389" s="18" t="s">
        <v>320</v>
      </c>
      <c r="B389" s="19" t="s">
        <v>321</v>
      </c>
      <c r="C389" s="18"/>
      <c r="D389" s="35">
        <f>D390</f>
        <v>10224349.310000001</v>
      </c>
    </row>
    <row r="390" spans="1:4" ht="33" customHeight="1" x14ac:dyDescent="0.25">
      <c r="A390" s="21" t="s">
        <v>37</v>
      </c>
      <c r="B390" s="22"/>
      <c r="C390" s="23">
        <v>200</v>
      </c>
      <c r="D390" s="25">
        <v>10224349.310000001</v>
      </c>
    </row>
    <row r="391" spans="1:4" ht="47.25" customHeight="1" x14ac:dyDescent="0.25">
      <c r="A391" s="16" t="s">
        <v>322</v>
      </c>
      <c r="B391" s="28" t="s">
        <v>323</v>
      </c>
      <c r="C391" s="16"/>
      <c r="D391" s="17">
        <f>D392+D394</f>
        <v>361253</v>
      </c>
    </row>
    <row r="392" spans="1:4" ht="62.25" customHeight="1" x14ac:dyDescent="0.25">
      <c r="A392" s="12" t="s">
        <v>324</v>
      </c>
      <c r="B392" s="19" t="s">
        <v>325</v>
      </c>
      <c r="C392" s="12"/>
      <c r="D392" s="20">
        <f>D393</f>
        <v>3272</v>
      </c>
    </row>
    <row r="393" spans="1:4" ht="30.75" customHeight="1" x14ac:dyDescent="0.25">
      <c r="A393" s="21" t="s">
        <v>37</v>
      </c>
      <c r="B393" s="26"/>
      <c r="C393" s="23">
        <v>200</v>
      </c>
      <c r="D393" s="25">
        <v>3272</v>
      </c>
    </row>
    <row r="394" spans="1:4" ht="45.75" customHeight="1" x14ac:dyDescent="0.25">
      <c r="A394" s="12" t="s">
        <v>326</v>
      </c>
      <c r="B394" s="19" t="s">
        <v>327</v>
      </c>
      <c r="C394" s="12"/>
      <c r="D394" s="20">
        <f>D395</f>
        <v>357981</v>
      </c>
    </row>
    <row r="395" spans="1:4" ht="32.25" customHeight="1" x14ac:dyDescent="0.25">
      <c r="A395" s="21" t="s">
        <v>37</v>
      </c>
      <c r="B395" s="22"/>
      <c r="C395" s="23">
        <v>200</v>
      </c>
      <c r="D395" s="25">
        <v>357981</v>
      </c>
    </row>
    <row r="396" spans="1:4" ht="49.5" customHeight="1" x14ac:dyDescent="0.25">
      <c r="A396" s="6" t="s">
        <v>328</v>
      </c>
      <c r="B396" s="7" t="s">
        <v>329</v>
      </c>
      <c r="C396" s="6"/>
      <c r="D396" s="9">
        <f>SUM(D397+D404)</f>
        <v>516800</v>
      </c>
    </row>
    <row r="397" spans="1:4" ht="48" customHeight="1" x14ac:dyDescent="0.25">
      <c r="A397" s="10" t="s">
        <v>330</v>
      </c>
      <c r="B397" s="11" t="s">
        <v>331</v>
      </c>
      <c r="C397" s="10"/>
      <c r="D397" s="13">
        <f>D398+D401</f>
        <v>0</v>
      </c>
    </row>
    <row r="398" spans="1:4" ht="31.5" customHeight="1" x14ac:dyDescent="0.25">
      <c r="A398" s="16" t="s">
        <v>599</v>
      </c>
      <c r="B398" s="15" t="s">
        <v>332</v>
      </c>
      <c r="C398" s="16"/>
      <c r="D398" s="17">
        <f>D399</f>
        <v>0</v>
      </c>
    </row>
    <row r="399" spans="1:4" ht="72.75" customHeight="1" x14ac:dyDescent="0.25">
      <c r="A399" s="12" t="s">
        <v>333</v>
      </c>
      <c r="B399" s="52" t="s">
        <v>334</v>
      </c>
      <c r="C399" s="12"/>
      <c r="D399" s="20">
        <f>D400</f>
        <v>0</v>
      </c>
    </row>
    <row r="400" spans="1:4" ht="39" customHeight="1" x14ac:dyDescent="0.25">
      <c r="A400" s="21" t="s">
        <v>37</v>
      </c>
      <c r="B400" s="27"/>
      <c r="C400" s="23">
        <v>200</v>
      </c>
      <c r="D400" s="25">
        <v>0</v>
      </c>
    </row>
    <row r="401" spans="1:4" ht="32.25" customHeight="1" x14ac:dyDescent="0.25">
      <c r="A401" s="16" t="s">
        <v>335</v>
      </c>
      <c r="B401" s="15" t="s">
        <v>336</v>
      </c>
      <c r="C401" s="16"/>
      <c r="D401" s="17">
        <f>D402</f>
        <v>0</v>
      </c>
    </row>
    <row r="402" spans="1:4" ht="48" customHeight="1" x14ac:dyDescent="0.25">
      <c r="A402" s="53" t="s">
        <v>337</v>
      </c>
      <c r="B402" s="27" t="s">
        <v>338</v>
      </c>
      <c r="C402" s="12"/>
      <c r="D402" s="20">
        <f>D403</f>
        <v>0</v>
      </c>
    </row>
    <row r="403" spans="1:4" ht="32.25" customHeight="1" x14ac:dyDescent="0.25">
      <c r="A403" s="21" t="s">
        <v>37</v>
      </c>
      <c r="B403" s="27"/>
      <c r="C403" s="23">
        <v>200</v>
      </c>
      <c r="D403" s="25">
        <v>0</v>
      </c>
    </row>
    <row r="404" spans="1:4" ht="30" customHeight="1" x14ac:dyDescent="0.25">
      <c r="A404" s="10" t="s">
        <v>339</v>
      </c>
      <c r="B404" s="39" t="s">
        <v>340</v>
      </c>
      <c r="C404" s="10"/>
      <c r="D404" s="13">
        <f>D405</f>
        <v>516800</v>
      </c>
    </row>
    <row r="405" spans="1:4" ht="35.25" customHeight="1" x14ac:dyDescent="0.25">
      <c r="A405" s="16" t="s">
        <v>341</v>
      </c>
      <c r="B405" s="15" t="s">
        <v>342</v>
      </c>
      <c r="C405" s="16"/>
      <c r="D405" s="17">
        <f>SUM(D406+D408+D410+D412+D414+D416+D418)</f>
        <v>516800</v>
      </c>
    </row>
    <row r="406" spans="1:4" ht="113.25" customHeight="1" x14ac:dyDescent="0.25">
      <c r="A406" s="18" t="s">
        <v>343</v>
      </c>
      <c r="B406" s="27" t="s">
        <v>344</v>
      </c>
      <c r="C406" s="12"/>
      <c r="D406" s="35">
        <f>D407</f>
        <v>320000</v>
      </c>
    </row>
    <row r="407" spans="1:4" ht="20.25" customHeight="1" x14ac:dyDescent="0.25">
      <c r="A407" s="21" t="s">
        <v>345</v>
      </c>
      <c r="B407" s="22"/>
      <c r="C407" s="23">
        <v>800</v>
      </c>
      <c r="D407" s="24">
        <v>320000</v>
      </c>
    </row>
    <row r="408" spans="1:4" ht="99" customHeight="1" x14ac:dyDescent="0.25">
      <c r="A408" s="46" t="s">
        <v>690</v>
      </c>
      <c r="B408" s="57" t="s">
        <v>348</v>
      </c>
      <c r="C408" s="23"/>
      <c r="D408" s="24">
        <f>SUM(D409)</f>
        <v>0</v>
      </c>
    </row>
    <row r="409" spans="1:4" ht="44.25" customHeight="1" x14ac:dyDescent="0.25">
      <c r="A409" s="21" t="s">
        <v>37</v>
      </c>
      <c r="B409" s="22"/>
      <c r="C409" s="23">
        <v>200</v>
      </c>
      <c r="D409" s="24">
        <v>0</v>
      </c>
    </row>
    <row r="410" spans="1:4" ht="108.75" customHeight="1" x14ac:dyDescent="0.25">
      <c r="A410" s="46" t="s">
        <v>691</v>
      </c>
      <c r="B410" s="57" t="s">
        <v>349</v>
      </c>
      <c r="C410" s="23"/>
      <c r="D410" s="24">
        <f>SUM(D411)</f>
        <v>0</v>
      </c>
    </row>
    <row r="411" spans="1:4" ht="44.25" customHeight="1" x14ac:dyDescent="0.25">
      <c r="A411" s="21" t="s">
        <v>37</v>
      </c>
      <c r="B411" s="22"/>
      <c r="C411" s="23">
        <v>200</v>
      </c>
      <c r="D411" s="24">
        <v>0</v>
      </c>
    </row>
    <row r="412" spans="1:4" ht="114" customHeight="1" x14ac:dyDescent="0.25">
      <c r="A412" s="18" t="s">
        <v>346</v>
      </c>
      <c r="B412" s="19" t="s">
        <v>347</v>
      </c>
      <c r="C412" s="12"/>
      <c r="D412" s="35">
        <f>D413</f>
        <v>196800</v>
      </c>
    </row>
    <row r="413" spans="1:4" ht="20.25" customHeight="1" x14ac:dyDescent="0.25">
      <c r="A413" s="21" t="s">
        <v>345</v>
      </c>
      <c r="B413" s="22"/>
      <c r="C413" s="23">
        <v>800</v>
      </c>
      <c r="D413" s="24">
        <v>196800</v>
      </c>
    </row>
    <row r="414" spans="1:4" ht="96" customHeight="1" x14ac:dyDescent="0.25">
      <c r="A414" s="46" t="s">
        <v>350</v>
      </c>
      <c r="B414" s="19" t="s">
        <v>351</v>
      </c>
      <c r="C414" s="12"/>
      <c r="D414" s="20">
        <f>D415</f>
        <v>0</v>
      </c>
    </row>
    <row r="415" spans="1:4" ht="34.5" customHeight="1" x14ac:dyDescent="0.25">
      <c r="A415" s="21" t="s">
        <v>37</v>
      </c>
      <c r="B415" s="22"/>
      <c r="C415" s="23">
        <v>200</v>
      </c>
      <c r="D415" s="25">
        <v>0</v>
      </c>
    </row>
    <row r="416" spans="1:4" ht="97.5" customHeight="1" x14ac:dyDescent="0.25">
      <c r="A416" s="46" t="s">
        <v>352</v>
      </c>
      <c r="B416" s="19" t="s">
        <v>353</v>
      </c>
      <c r="C416" s="12"/>
      <c r="D416" s="20">
        <f>D417</f>
        <v>0</v>
      </c>
    </row>
    <row r="417" spans="1:4" ht="34.5" customHeight="1" x14ac:dyDescent="0.25">
      <c r="A417" s="21" t="s">
        <v>37</v>
      </c>
      <c r="B417" s="22"/>
      <c r="C417" s="23">
        <v>200</v>
      </c>
      <c r="D417" s="25">
        <v>0</v>
      </c>
    </row>
    <row r="418" spans="1:4" ht="94.5" customHeight="1" x14ac:dyDescent="0.25">
      <c r="A418" s="46" t="s">
        <v>354</v>
      </c>
      <c r="B418" s="19" t="s">
        <v>355</v>
      </c>
      <c r="C418" s="12"/>
      <c r="D418" s="20">
        <f>D419</f>
        <v>0</v>
      </c>
    </row>
    <row r="419" spans="1:4" ht="34.5" customHeight="1" x14ac:dyDescent="0.25">
      <c r="A419" s="21" t="s">
        <v>37</v>
      </c>
      <c r="B419" s="22"/>
      <c r="C419" s="23">
        <v>200</v>
      </c>
      <c r="D419" s="25">
        <v>0</v>
      </c>
    </row>
    <row r="420" spans="1:4" ht="49.5" customHeight="1" x14ac:dyDescent="0.25">
      <c r="A420" s="44" t="s">
        <v>356</v>
      </c>
      <c r="B420" s="45" t="s">
        <v>357</v>
      </c>
      <c r="C420" s="8"/>
      <c r="D420" s="9">
        <f>D421</f>
        <v>2200000</v>
      </c>
    </row>
    <row r="421" spans="1:4" ht="52.5" customHeight="1" x14ac:dyDescent="0.25">
      <c r="A421" s="38" t="s">
        <v>358</v>
      </c>
      <c r="B421" s="39" t="s">
        <v>359</v>
      </c>
      <c r="C421" s="12"/>
      <c r="D421" s="13">
        <f>D422</f>
        <v>2200000</v>
      </c>
    </row>
    <row r="422" spans="1:4" ht="61.5" customHeight="1" x14ac:dyDescent="0.25">
      <c r="A422" s="16" t="s">
        <v>360</v>
      </c>
      <c r="B422" s="15" t="s">
        <v>361</v>
      </c>
      <c r="C422" s="47"/>
      <c r="D422" s="17">
        <f>D423</f>
        <v>2200000</v>
      </c>
    </row>
    <row r="423" spans="1:4" ht="49.5" customHeight="1" x14ac:dyDescent="0.25">
      <c r="A423" s="18" t="s">
        <v>362</v>
      </c>
      <c r="B423" s="27" t="s">
        <v>363</v>
      </c>
      <c r="C423" s="12"/>
      <c r="D423" s="20">
        <f>D424</f>
        <v>2200000</v>
      </c>
    </row>
    <row r="424" spans="1:4" ht="51" customHeight="1" x14ac:dyDescent="0.25">
      <c r="A424" s="21" t="s">
        <v>14</v>
      </c>
      <c r="B424" s="22"/>
      <c r="C424" s="23">
        <v>600</v>
      </c>
      <c r="D424" s="25">
        <v>2200000</v>
      </c>
    </row>
    <row r="425" spans="1:4" ht="68.25" customHeight="1" x14ac:dyDescent="0.25">
      <c r="A425" s="44" t="s">
        <v>364</v>
      </c>
      <c r="B425" s="45" t="s">
        <v>365</v>
      </c>
      <c r="C425" s="8"/>
      <c r="D425" s="9">
        <f>D426+D433+D443+D458</f>
        <v>182000</v>
      </c>
    </row>
    <row r="426" spans="1:4" ht="45.75" customHeight="1" x14ac:dyDescent="0.25">
      <c r="A426" s="10" t="s">
        <v>366</v>
      </c>
      <c r="B426" s="11" t="s">
        <v>367</v>
      </c>
      <c r="C426" s="12"/>
      <c r="D426" s="13">
        <f>D427+D430</f>
        <v>12000</v>
      </c>
    </row>
    <row r="427" spans="1:4" ht="66.75" customHeight="1" x14ac:dyDescent="0.25">
      <c r="A427" s="16" t="s">
        <v>368</v>
      </c>
      <c r="B427" s="15" t="s">
        <v>369</v>
      </c>
      <c r="C427" s="16"/>
      <c r="D427" s="17">
        <f>D428</f>
        <v>12000</v>
      </c>
    </row>
    <row r="428" spans="1:4" ht="33.75" customHeight="1" x14ac:dyDescent="0.25">
      <c r="A428" s="12" t="s">
        <v>370</v>
      </c>
      <c r="B428" s="27" t="s">
        <v>371</v>
      </c>
      <c r="C428" s="12"/>
      <c r="D428" s="35">
        <f>SUM(D429:D429)</f>
        <v>12000</v>
      </c>
    </row>
    <row r="429" spans="1:4" ht="45.75" customHeight="1" x14ac:dyDescent="0.25">
      <c r="A429" s="21" t="s">
        <v>14</v>
      </c>
      <c r="B429" s="22"/>
      <c r="C429" s="23">
        <v>600</v>
      </c>
      <c r="D429" s="24">
        <v>12000</v>
      </c>
    </row>
    <row r="430" spans="1:4" ht="48" customHeight="1" x14ac:dyDescent="0.25">
      <c r="A430" s="16" t="s">
        <v>372</v>
      </c>
      <c r="B430" s="15" t="s">
        <v>373</v>
      </c>
      <c r="C430" s="16"/>
      <c r="D430" s="17">
        <f>D431</f>
        <v>0</v>
      </c>
    </row>
    <row r="431" spans="1:4" ht="32.25" customHeight="1" x14ac:dyDescent="0.25">
      <c r="A431" s="12" t="s">
        <v>370</v>
      </c>
      <c r="B431" s="27" t="s">
        <v>374</v>
      </c>
      <c r="C431" s="12"/>
      <c r="D431" s="35">
        <f>SUM(D432:D432)</f>
        <v>0</v>
      </c>
    </row>
    <row r="432" spans="1:4" ht="42" customHeight="1" x14ac:dyDescent="0.25">
      <c r="A432" s="21" t="s">
        <v>14</v>
      </c>
      <c r="B432" s="22"/>
      <c r="C432" s="23">
        <v>600</v>
      </c>
      <c r="D432" s="24">
        <v>0</v>
      </c>
    </row>
    <row r="433" spans="1:4" ht="51" customHeight="1" x14ac:dyDescent="0.25">
      <c r="A433" s="10" t="s">
        <v>375</v>
      </c>
      <c r="B433" s="11" t="s">
        <v>376</v>
      </c>
      <c r="C433" s="10"/>
      <c r="D433" s="13">
        <f>D434+D437+D440</f>
        <v>32000</v>
      </c>
    </row>
    <row r="434" spans="1:4" ht="47.25" customHeight="1" x14ac:dyDescent="0.25">
      <c r="A434" s="16" t="s">
        <v>377</v>
      </c>
      <c r="B434" s="15" t="s">
        <v>378</v>
      </c>
      <c r="C434" s="16"/>
      <c r="D434" s="17">
        <f>D435</f>
        <v>2000</v>
      </c>
    </row>
    <row r="435" spans="1:4" ht="33" customHeight="1" x14ac:dyDescent="0.25">
      <c r="A435" s="12" t="s">
        <v>379</v>
      </c>
      <c r="B435" s="27" t="s">
        <v>380</v>
      </c>
      <c r="C435" s="12"/>
      <c r="D435" s="35">
        <f>D436</f>
        <v>2000</v>
      </c>
    </row>
    <row r="436" spans="1:4" ht="43.5" customHeight="1" x14ac:dyDescent="0.25">
      <c r="A436" s="21" t="s">
        <v>14</v>
      </c>
      <c r="B436" s="22"/>
      <c r="C436" s="23">
        <v>600</v>
      </c>
      <c r="D436" s="24">
        <v>2000</v>
      </c>
    </row>
    <row r="437" spans="1:4" ht="49.5" customHeight="1" x14ac:dyDescent="0.25">
      <c r="A437" s="16" t="s">
        <v>381</v>
      </c>
      <c r="B437" s="15" t="s">
        <v>382</v>
      </c>
      <c r="C437" s="16"/>
      <c r="D437" s="17">
        <f>D438</f>
        <v>0</v>
      </c>
    </row>
    <row r="438" spans="1:4" ht="33" customHeight="1" x14ac:dyDescent="0.25">
      <c r="A438" s="12" t="s">
        <v>379</v>
      </c>
      <c r="B438" s="27" t="s">
        <v>383</v>
      </c>
      <c r="C438" s="12"/>
      <c r="D438" s="35">
        <f>D439</f>
        <v>0</v>
      </c>
    </row>
    <row r="439" spans="1:4" ht="48.75" customHeight="1" x14ac:dyDescent="0.25">
      <c r="A439" s="21" t="s">
        <v>14</v>
      </c>
      <c r="B439" s="22"/>
      <c r="C439" s="23">
        <v>600</v>
      </c>
      <c r="D439" s="24">
        <v>0</v>
      </c>
    </row>
    <row r="440" spans="1:4" ht="46.5" customHeight="1" x14ac:dyDescent="0.25">
      <c r="A440" s="16" t="s">
        <v>384</v>
      </c>
      <c r="B440" s="15" t="s">
        <v>385</v>
      </c>
      <c r="C440" s="16"/>
      <c r="D440" s="17">
        <f>D441</f>
        <v>30000</v>
      </c>
    </row>
    <row r="441" spans="1:4" ht="33" customHeight="1" x14ac:dyDescent="0.25">
      <c r="A441" s="12" t="s">
        <v>379</v>
      </c>
      <c r="B441" s="27" t="s">
        <v>386</v>
      </c>
      <c r="C441" s="23"/>
      <c r="D441" s="35">
        <f>D442</f>
        <v>30000</v>
      </c>
    </row>
    <row r="442" spans="1:4" ht="42.75" customHeight="1" x14ac:dyDescent="0.25">
      <c r="A442" s="21" t="s">
        <v>14</v>
      </c>
      <c r="B442" s="22"/>
      <c r="C442" s="23">
        <v>600</v>
      </c>
      <c r="D442" s="24">
        <v>30000</v>
      </c>
    </row>
    <row r="443" spans="1:4" ht="48" customHeight="1" x14ac:dyDescent="0.25">
      <c r="A443" s="10" t="s">
        <v>387</v>
      </c>
      <c r="B443" s="11" t="s">
        <v>388</v>
      </c>
      <c r="C443" s="10"/>
      <c r="D443" s="13">
        <f>D444+D448+D452+D455</f>
        <v>13000</v>
      </c>
    </row>
    <row r="444" spans="1:4" ht="48" customHeight="1" x14ac:dyDescent="0.25">
      <c r="A444" s="16" t="s">
        <v>389</v>
      </c>
      <c r="B444" s="15" t="s">
        <v>390</v>
      </c>
      <c r="C444" s="16"/>
      <c r="D444" s="17">
        <f>D445</f>
        <v>0</v>
      </c>
    </row>
    <row r="445" spans="1:4" ht="46.5" customHeight="1" x14ac:dyDescent="0.25">
      <c r="A445" s="12" t="s">
        <v>391</v>
      </c>
      <c r="B445" s="27" t="s">
        <v>392</v>
      </c>
      <c r="C445" s="12"/>
      <c r="D445" s="20">
        <f>SUM(D446:D447)</f>
        <v>0</v>
      </c>
    </row>
    <row r="446" spans="1:4" ht="35.25" customHeight="1" x14ac:dyDescent="0.25">
      <c r="A446" s="21" t="s">
        <v>37</v>
      </c>
      <c r="B446" s="22"/>
      <c r="C446" s="23">
        <v>200</v>
      </c>
      <c r="D446" s="25">
        <v>0</v>
      </c>
    </row>
    <row r="447" spans="1:4" ht="46.5" customHeight="1" x14ac:dyDescent="0.25">
      <c r="A447" s="21" t="s">
        <v>14</v>
      </c>
      <c r="B447" s="22"/>
      <c r="C447" s="23">
        <v>600</v>
      </c>
      <c r="D447" s="25">
        <v>0</v>
      </c>
    </row>
    <row r="448" spans="1:4" ht="63" customHeight="1" x14ac:dyDescent="0.25">
      <c r="A448" s="16" t="s">
        <v>393</v>
      </c>
      <c r="B448" s="15" t="s">
        <v>394</v>
      </c>
      <c r="C448" s="16"/>
      <c r="D448" s="17">
        <f>D449</f>
        <v>0</v>
      </c>
    </row>
    <row r="449" spans="1:4" ht="49.5" customHeight="1" x14ac:dyDescent="0.25">
      <c r="A449" s="12" t="s">
        <v>391</v>
      </c>
      <c r="B449" s="27" t="s">
        <v>395</v>
      </c>
      <c r="C449" s="23"/>
      <c r="D449" s="20">
        <f>SUM(D450:D451)</f>
        <v>0</v>
      </c>
    </row>
    <row r="450" spans="1:4" ht="42.75" customHeight="1" x14ac:dyDescent="0.25">
      <c r="A450" s="21" t="s">
        <v>37</v>
      </c>
      <c r="B450" s="22"/>
      <c r="C450" s="23">
        <v>200</v>
      </c>
      <c r="D450" s="25">
        <v>0</v>
      </c>
    </row>
    <row r="451" spans="1:4" ht="56.25" customHeight="1" x14ac:dyDescent="0.25">
      <c r="A451" s="21" t="s">
        <v>14</v>
      </c>
      <c r="B451" s="22"/>
      <c r="C451" s="23">
        <v>600</v>
      </c>
      <c r="D451" s="25">
        <v>0</v>
      </c>
    </row>
    <row r="452" spans="1:4" ht="48.75" customHeight="1" x14ac:dyDescent="0.25">
      <c r="A452" s="16" t="s">
        <v>396</v>
      </c>
      <c r="B452" s="15" t="s">
        <v>397</v>
      </c>
      <c r="C452" s="16"/>
      <c r="D452" s="17">
        <f>D453</f>
        <v>13000</v>
      </c>
    </row>
    <row r="453" spans="1:4" ht="50.25" customHeight="1" x14ac:dyDescent="0.25">
      <c r="A453" s="12" t="s">
        <v>391</v>
      </c>
      <c r="B453" s="27" t="s">
        <v>398</v>
      </c>
      <c r="C453" s="16"/>
      <c r="D453" s="35">
        <f>D454</f>
        <v>13000</v>
      </c>
    </row>
    <row r="454" spans="1:4" ht="48.75" customHeight="1" x14ac:dyDescent="0.25">
      <c r="A454" s="21" t="s">
        <v>14</v>
      </c>
      <c r="B454" s="22"/>
      <c r="C454" s="23">
        <v>600</v>
      </c>
      <c r="D454" s="24">
        <v>13000</v>
      </c>
    </row>
    <row r="455" spans="1:4" ht="63.75" customHeight="1" x14ac:dyDescent="0.25">
      <c r="A455" s="16" t="s">
        <v>399</v>
      </c>
      <c r="B455" s="15" t="s">
        <v>400</v>
      </c>
      <c r="C455" s="16"/>
      <c r="D455" s="17">
        <f>D456</f>
        <v>0</v>
      </c>
    </row>
    <row r="456" spans="1:4" ht="47.25" customHeight="1" x14ac:dyDescent="0.25">
      <c r="A456" s="12" t="s">
        <v>391</v>
      </c>
      <c r="B456" s="27" t="s">
        <v>401</v>
      </c>
      <c r="C456" s="23"/>
      <c r="D456" s="20">
        <f>D457</f>
        <v>0</v>
      </c>
    </row>
    <row r="457" spans="1:4" ht="33" customHeight="1" x14ac:dyDescent="0.25">
      <c r="A457" s="21" t="s">
        <v>37</v>
      </c>
      <c r="B457" s="22"/>
      <c r="C457" s="23">
        <v>200</v>
      </c>
      <c r="D457" s="25">
        <v>0</v>
      </c>
    </row>
    <row r="458" spans="1:4" ht="81" customHeight="1" x14ac:dyDescent="0.25">
      <c r="A458" s="10" t="s">
        <v>402</v>
      </c>
      <c r="B458" s="11" t="s">
        <v>403</v>
      </c>
      <c r="C458" s="10"/>
      <c r="D458" s="13">
        <f>D459+D462+D466</f>
        <v>125000</v>
      </c>
    </row>
    <row r="459" spans="1:4" ht="68.25" customHeight="1" x14ac:dyDescent="0.25">
      <c r="A459" s="16" t="s">
        <v>404</v>
      </c>
      <c r="B459" s="15" t="s">
        <v>405</v>
      </c>
      <c r="C459" s="16"/>
      <c r="D459" s="17">
        <f>D460</f>
        <v>0</v>
      </c>
    </row>
    <row r="460" spans="1:4" ht="64.5" customHeight="1" x14ac:dyDescent="0.25">
      <c r="A460" s="12" t="s">
        <v>598</v>
      </c>
      <c r="B460" s="19" t="s">
        <v>406</v>
      </c>
      <c r="C460" s="12"/>
      <c r="D460" s="20">
        <f>SUM(D461:D461)</f>
        <v>0</v>
      </c>
    </row>
    <row r="461" spans="1:4" ht="45" customHeight="1" x14ac:dyDescent="0.25">
      <c r="A461" s="21" t="s">
        <v>14</v>
      </c>
      <c r="B461" s="22"/>
      <c r="C461" s="23">
        <v>600</v>
      </c>
      <c r="D461" s="25">
        <v>0</v>
      </c>
    </row>
    <row r="462" spans="1:4" ht="65.25" customHeight="1" x14ac:dyDescent="0.25">
      <c r="A462" s="16" t="s">
        <v>407</v>
      </c>
      <c r="B462" s="15" t="s">
        <v>408</v>
      </c>
      <c r="C462" s="16"/>
      <c r="D462" s="17">
        <f>D463</f>
        <v>5000</v>
      </c>
    </row>
    <row r="463" spans="1:4" ht="61.5" customHeight="1" x14ac:dyDescent="0.25">
      <c r="A463" s="12" t="s">
        <v>598</v>
      </c>
      <c r="B463" s="19" t="s">
        <v>409</v>
      </c>
      <c r="C463" s="23"/>
      <c r="D463" s="20">
        <f>SUM(D464:D465)</f>
        <v>5000</v>
      </c>
    </row>
    <row r="464" spans="1:4" ht="41.25" customHeight="1" x14ac:dyDescent="0.25">
      <c r="A464" s="21" t="s">
        <v>37</v>
      </c>
      <c r="B464" s="22"/>
      <c r="C464" s="23">
        <v>200</v>
      </c>
      <c r="D464" s="25">
        <v>5000</v>
      </c>
    </row>
    <row r="465" spans="1:4" ht="51.75" customHeight="1" x14ac:dyDescent="0.25">
      <c r="A465" s="21" t="s">
        <v>14</v>
      </c>
      <c r="B465" s="22"/>
      <c r="C465" s="23">
        <v>600</v>
      </c>
      <c r="D465" s="25">
        <v>0</v>
      </c>
    </row>
    <row r="466" spans="1:4" ht="111.75" customHeight="1" x14ac:dyDescent="0.25">
      <c r="A466" s="16" t="s">
        <v>410</v>
      </c>
      <c r="B466" s="15" t="s">
        <v>411</v>
      </c>
      <c r="C466" s="16"/>
      <c r="D466" s="17">
        <f>D467</f>
        <v>120000</v>
      </c>
    </row>
    <row r="467" spans="1:4" ht="67.5" customHeight="1" x14ac:dyDescent="0.25">
      <c r="A467" s="12" t="s">
        <v>598</v>
      </c>
      <c r="B467" s="19" t="s">
        <v>412</v>
      </c>
      <c r="C467" s="16"/>
      <c r="D467" s="35">
        <f>SUM(D468:D468)</f>
        <v>120000</v>
      </c>
    </row>
    <row r="468" spans="1:4" ht="55.5" customHeight="1" x14ac:dyDescent="0.25">
      <c r="A468" s="21" t="s">
        <v>14</v>
      </c>
      <c r="B468" s="22"/>
      <c r="C468" s="23">
        <v>600</v>
      </c>
      <c r="D468" s="24">
        <v>120000</v>
      </c>
    </row>
    <row r="469" spans="1:4" ht="84.75" customHeight="1" x14ac:dyDescent="0.25">
      <c r="A469" s="6" t="s">
        <v>413</v>
      </c>
      <c r="B469" s="7" t="s">
        <v>414</v>
      </c>
      <c r="C469" s="8"/>
      <c r="D469" s="9">
        <f>D470</f>
        <v>234536.82</v>
      </c>
    </row>
    <row r="470" spans="1:4" ht="66" customHeight="1" x14ac:dyDescent="0.25">
      <c r="A470" s="10" t="s">
        <v>415</v>
      </c>
      <c r="B470" s="11" t="s">
        <v>416</v>
      </c>
      <c r="C470" s="12"/>
      <c r="D470" s="13">
        <f>D471+D474+D477+D480+D483</f>
        <v>234536.82</v>
      </c>
    </row>
    <row r="471" spans="1:4" ht="30.75" customHeight="1" x14ac:dyDescent="0.25">
      <c r="A471" s="16" t="s">
        <v>417</v>
      </c>
      <c r="B471" s="15" t="s">
        <v>418</v>
      </c>
      <c r="C471" s="47"/>
      <c r="D471" s="17">
        <f t="shared" ref="D471:D472" si="5">D472</f>
        <v>0</v>
      </c>
    </row>
    <row r="472" spans="1:4" ht="30.75" customHeight="1" x14ac:dyDescent="0.25">
      <c r="A472" s="12" t="s">
        <v>419</v>
      </c>
      <c r="B472" s="27" t="s">
        <v>420</v>
      </c>
      <c r="C472" s="12"/>
      <c r="D472" s="20">
        <f t="shared" si="5"/>
        <v>0</v>
      </c>
    </row>
    <row r="473" spans="1:4" ht="32.25" customHeight="1" x14ac:dyDescent="0.25">
      <c r="A473" s="21" t="s">
        <v>37</v>
      </c>
      <c r="B473" s="22"/>
      <c r="C473" s="23">
        <v>200</v>
      </c>
      <c r="D473" s="25">
        <v>0</v>
      </c>
    </row>
    <row r="474" spans="1:4" ht="52.5" customHeight="1" x14ac:dyDescent="0.25">
      <c r="A474" s="16" t="s">
        <v>421</v>
      </c>
      <c r="B474" s="15" t="s">
        <v>422</v>
      </c>
      <c r="C474" s="47"/>
      <c r="D474" s="17">
        <f t="shared" ref="D474:D475" si="6">D475</f>
        <v>60000</v>
      </c>
    </row>
    <row r="475" spans="1:4" ht="33.75" customHeight="1" x14ac:dyDescent="0.25">
      <c r="A475" s="12" t="s">
        <v>423</v>
      </c>
      <c r="B475" s="27" t="s">
        <v>424</v>
      </c>
      <c r="C475" s="12"/>
      <c r="D475" s="20">
        <f t="shared" si="6"/>
        <v>60000</v>
      </c>
    </row>
    <row r="476" spans="1:4" ht="33.75" customHeight="1" x14ac:dyDescent="0.25">
      <c r="A476" s="21" t="s">
        <v>37</v>
      </c>
      <c r="B476" s="22"/>
      <c r="C476" s="23">
        <v>200</v>
      </c>
      <c r="D476" s="25">
        <v>60000</v>
      </c>
    </row>
    <row r="477" spans="1:4" ht="81.75" customHeight="1" x14ac:dyDescent="0.25">
      <c r="A477" s="16" t="s">
        <v>425</v>
      </c>
      <c r="B477" s="15" t="s">
        <v>426</v>
      </c>
      <c r="C477" s="47"/>
      <c r="D477" s="17">
        <f>D478</f>
        <v>5575.5</v>
      </c>
    </row>
    <row r="478" spans="1:4" ht="67.5" customHeight="1" x14ac:dyDescent="0.25">
      <c r="A478" s="12" t="s">
        <v>427</v>
      </c>
      <c r="B478" s="27" t="s">
        <v>428</v>
      </c>
      <c r="C478" s="12"/>
      <c r="D478" s="20">
        <f>D479</f>
        <v>5575.5</v>
      </c>
    </row>
    <row r="479" spans="1:4" ht="32.25" customHeight="1" x14ac:dyDescent="0.25">
      <c r="A479" s="21" t="s">
        <v>37</v>
      </c>
      <c r="B479" s="22"/>
      <c r="C479" s="23">
        <v>200</v>
      </c>
      <c r="D479" s="25">
        <v>5575.5</v>
      </c>
    </row>
    <row r="480" spans="1:4" ht="33" customHeight="1" x14ac:dyDescent="0.25">
      <c r="A480" s="16" t="s">
        <v>429</v>
      </c>
      <c r="B480" s="15" t="s">
        <v>430</v>
      </c>
      <c r="C480" s="47"/>
      <c r="D480" s="17">
        <f>D481</f>
        <v>18834.12</v>
      </c>
    </row>
    <row r="481" spans="1:4" ht="36" customHeight="1" x14ac:dyDescent="0.25">
      <c r="A481" s="12" t="s">
        <v>431</v>
      </c>
      <c r="B481" s="27" t="s">
        <v>432</v>
      </c>
      <c r="C481" s="12"/>
      <c r="D481" s="20">
        <f>D482</f>
        <v>18834.12</v>
      </c>
    </row>
    <row r="482" spans="1:4" ht="36.75" customHeight="1" x14ac:dyDescent="0.25">
      <c r="A482" s="21" t="s">
        <v>37</v>
      </c>
      <c r="B482" s="22"/>
      <c r="C482" s="23">
        <v>200</v>
      </c>
      <c r="D482" s="25">
        <v>18834.12</v>
      </c>
    </row>
    <row r="483" spans="1:4" ht="32.25" customHeight="1" x14ac:dyDescent="0.25">
      <c r="A483" s="16" t="s">
        <v>433</v>
      </c>
      <c r="B483" s="15" t="s">
        <v>434</v>
      </c>
      <c r="C483" s="47"/>
      <c r="D483" s="17">
        <f>D484</f>
        <v>150127.20000000001</v>
      </c>
    </row>
    <row r="484" spans="1:4" ht="32.25" customHeight="1" x14ac:dyDescent="0.25">
      <c r="A484" s="12" t="s">
        <v>435</v>
      </c>
      <c r="B484" s="27" t="s">
        <v>436</v>
      </c>
      <c r="C484" s="12"/>
      <c r="D484" s="20">
        <f>D485</f>
        <v>150127.20000000001</v>
      </c>
    </row>
    <row r="485" spans="1:4" ht="36.75" customHeight="1" x14ac:dyDescent="0.25">
      <c r="A485" s="21" t="s">
        <v>37</v>
      </c>
      <c r="B485" s="22"/>
      <c r="C485" s="23">
        <v>200</v>
      </c>
      <c r="D485" s="25">
        <v>150127.20000000001</v>
      </c>
    </row>
    <row r="486" spans="1:4" ht="61.5" customHeight="1" x14ac:dyDescent="0.25">
      <c r="A486" s="6" t="s">
        <v>437</v>
      </c>
      <c r="B486" s="7" t="s">
        <v>438</v>
      </c>
      <c r="C486" s="8"/>
      <c r="D486" s="9">
        <f>D487</f>
        <v>1429064</v>
      </c>
    </row>
    <row r="487" spans="1:4" ht="49.5" customHeight="1" x14ac:dyDescent="0.25">
      <c r="A487" s="10" t="s">
        <v>439</v>
      </c>
      <c r="B487" s="11" t="s">
        <v>440</v>
      </c>
      <c r="C487" s="12"/>
      <c r="D487" s="13">
        <f>D489+D492</f>
        <v>1429064</v>
      </c>
    </row>
    <row r="488" spans="1:4" ht="33.75" customHeight="1" x14ac:dyDescent="0.25">
      <c r="A488" s="16" t="s">
        <v>441</v>
      </c>
      <c r="B488" s="15" t="s">
        <v>442</v>
      </c>
      <c r="C488" s="47"/>
      <c r="D488" s="17">
        <f>D489</f>
        <v>455550</v>
      </c>
    </row>
    <row r="489" spans="1:4" ht="46.5" customHeight="1" x14ac:dyDescent="0.25">
      <c r="A489" s="12" t="s">
        <v>443</v>
      </c>
      <c r="B489" s="27" t="s">
        <v>444</v>
      </c>
      <c r="C489" s="12"/>
      <c r="D489" s="20">
        <f>D490</f>
        <v>455550</v>
      </c>
    </row>
    <row r="490" spans="1:4" ht="16.5" customHeight="1" x14ac:dyDescent="0.25">
      <c r="A490" s="54" t="s">
        <v>311</v>
      </c>
      <c r="B490" s="22"/>
      <c r="C490" s="23">
        <v>500</v>
      </c>
      <c r="D490" s="25">
        <v>455550</v>
      </c>
    </row>
    <row r="491" spans="1:4" ht="31.5" customHeight="1" x14ac:dyDescent="0.25">
      <c r="A491" s="16" t="s">
        <v>445</v>
      </c>
      <c r="B491" s="15" t="s">
        <v>446</v>
      </c>
      <c r="C491" s="16"/>
      <c r="D491" s="17">
        <f>D492</f>
        <v>973514</v>
      </c>
    </row>
    <row r="492" spans="1:4" ht="78" customHeight="1" x14ac:dyDescent="0.25">
      <c r="A492" s="18" t="s">
        <v>447</v>
      </c>
      <c r="B492" s="19" t="s">
        <v>448</v>
      </c>
      <c r="C492" s="18"/>
      <c r="D492" s="35">
        <f>D493</f>
        <v>973514</v>
      </c>
    </row>
    <row r="493" spans="1:4" ht="30" customHeight="1" x14ac:dyDescent="0.25">
      <c r="A493" s="21" t="s">
        <v>37</v>
      </c>
      <c r="B493" s="19"/>
      <c r="C493" s="37">
        <v>200</v>
      </c>
      <c r="D493" s="24">
        <v>973514</v>
      </c>
    </row>
    <row r="494" spans="1:4" ht="51" customHeight="1" x14ac:dyDescent="0.25">
      <c r="A494" s="6" t="s">
        <v>449</v>
      </c>
      <c r="B494" s="7" t="s">
        <v>450</v>
      </c>
      <c r="C494" s="8"/>
      <c r="D494" s="9">
        <f>D495</f>
        <v>79876.89</v>
      </c>
    </row>
    <row r="495" spans="1:4" ht="55.5" customHeight="1" x14ac:dyDescent="0.25">
      <c r="A495" s="10" t="s">
        <v>451</v>
      </c>
      <c r="B495" s="11" t="s">
        <v>452</v>
      </c>
      <c r="C495" s="12"/>
      <c r="D495" s="13">
        <f>D496</f>
        <v>79876.89</v>
      </c>
    </row>
    <row r="496" spans="1:4" ht="33" customHeight="1" x14ac:dyDescent="0.25">
      <c r="A496" s="16" t="s">
        <v>453</v>
      </c>
      <c r="B496" s="15" t="s">
        <v>454</v>
      </c>
      <c r="C496" s="47"/>
      <c r="D496" s="17">
        <f>D497</f>
        <v>79876.89</v>
      </c>
    </row>
    <row r="497" spans="1:4" ht="15.75" customHeight="1" x14ac:dyDescent="0.25">
      <c r="A497" s="18" t="s">
        <v>455</v>
      </c>
      <c r="B497" s="19" t="s">
        <v>456</v>
      </c>
      <c r="C497" s="12"/>
      <c r="D497" s="20">
        <f>SUM(D498:D498)</f>
        <v>79876.89</v>
      </c>
    </row>
    <row r="498" spans="1:4" ht="35.25" customHeight="1" x14ac:dyDescent="0.25">
      <c r="A498" s="21" t="s">
        <v>37</v>
      </c>
      <c r="B498" s="19"/>
      <c r="C498" s="37">
        <v>200</v>
      </c>
      <c r="D498" s="25">
        <v>79876.89</v>
      </c>
    </row>
    <row r="499" spans="1:4" ht="64.5" customHeight="1" x14ac:dyDescent="0.25">
      <c r="A499" s="6" t="s">
        <v>457</v>
      </c>
      <c r="B499" s="7" t="s">
        <v>458</v>
      </c>
      <c r="C499" s="8"/>
      <c r="D499" s="9">
        <f>D500+D507+D514</f>
        <v>1343220</v>
      </c>
    </row>
    <row r="500" spans="1:4" ht="47.25" customHeight="1" x14ac:dyDescent="0.25">
      <c r="A500" s="38" t="s">
        <v>459</v>
      </c>
      <c r="B500" s="11" t="s">
        <v>460</v>
      </c>
      <c r="C500" s="12"/>
      <c r="D500" s="13">
        <f>D501+D504</f>
        <v>287970</v>
      </c>
    </row>
    <row r="501" spans="1:4" ht="99" customHeight="1" x14ac:dyDescent="0.25">
      <c r="A501" s="16" t="s">
        <v>461</v>
      </c>
      <c r="B501" s="15" t="s">
        <v>462</v>
      </c>
      <c r="C501" s="47"/>
      <c r="D501" s="17">
        <f>D502</f>
        <v>287970</v>
      </c>
    </row>
    <row r="502" spans="1:4" ht="34.5" customHeight="1" x14ac:dyDescent="0.25">
      <c r="A502" s="18" t="s">
        <v>463</v>
      </c>
      <c r="B502" s="19" t="s">
        <v>464</v>
      </c>
      <c r="C502" s="12"/>
      <c r="D502" s="20">
        <f>D503</f>
        <v>287970</v>
      </c>
    </row>
    <row r="503" spans="1:4" ht="35.25" customHeight="1" x14ac:dyDescent="0.25">
      <c r="A503" s="36" t="s">
        <v>272</v>
      </c>
      <c r="B503" s="19"/>
      <c r="C503" s="37">
        <v>200</v>
      </c>
      <c r="D503" s="25">
        <v>287970</v>
      </c>
    </row>
    <row r="504" spans="1:4" ht="93.75" customHeight="1" x14ac:dyDescent="0.25">
      <c r="A504" s="16" t="s">
        <v>465</v>
      </c>
      <c r="B504" s="15" t="s">
        <v>466</v>
      </c>
      <c r="C504" s="47"/>
      <c r="D504" s="17">
        <f>D505</f>
        <v>0</v>
      </c>
    </row>
    <row r="505" spans="1:4" ht="33" customHeight="1" x14ac:dyDescent="0.25">
      <c r="A505" s="18" t="s">
        <v>467</v>
      </c>
      <c r="B505" s="19" t="s">
        <v>468</v>
      </c>
      <c r="C505" s="12"/>
      <c r="D505" s="20">
        <f>D506</f>
        <v>0</v>
      </c>
    </row>
    <row r="506" spans="1:4" ht="31.5" customHeight="1" x14ac:dyDescent="0.25">
      <c r="A506" s="36" t="s">
        <v>272</v>
      </c>
      <c r="B506" s="19"/>
      <c r="C506" s="37">
        <v>200</v>
      </c>
      <c r="D506" s="25"/>
    </row>
    <row r="507" spans="1:4" ht="48.75" customHeight="1" x14ac:dyDescent="0.25">
      <c r="A507" s="38" t="s">
        <v>469</v>
      </c>
      <c r="B507" s="11" t="s">
        <v>470</v>
      </c>
      <c r="C507" s="12"/>
      <c r="D507" s="13">
        <f>D508+D511</f>
        <v>31800</v>
      </c>
    </row>
    <row r="508" spans="1:4" ht="30" customHeight="1" x14ac:dyDescent="0.25">
      <c r="A508" s="16" t="s">
        <v>471</v>
      </c>
      <c r="B508" s="15" t="s">
        <v>472</v>
      </c>
      <c r="C508" s="47"/>
      <c r="D508" s="17">
        <f>D509</f>
        <v>0</v>
      </c>
    </row>
    <row r="509" spans="1:4" ht="31.5" customHeight="1" x14ac:dyDescent="0.25">
      <c r="A509" s="18" t="s">
        <v>473</v>
      </c>
      <c r="B509" s="19" t="s">
        <v>474</v>
      </c>
      <c r="C509" s="12"/>
      <c r="D509" s="20">
        <f>D510</f>
        <v>0</v>
      </c>
    </row>
    <row r="510" spans="1:4" ht="30" customHeight="1" x14ac:dyDescent="0.25">
      <c r="A510" s="36" t="s">
        <v>272</v>
      </c>
      <c r="B510" s="19"/>
      <c r="C510" s="37">
        <v>200</v>
      </c>
      <c r="D510" s="24">
        <v>0</v>
      </c>
    </row>
    <row r="511" spans="1:4" ht="30" customHeight="1" x14ac:dyDescent="0.25">
      <c r="A511" s="16" t="s">
        <v>475</v>
      </c>
      <c r="B511" s="15" t="s">
        <v>476</v>
      </c>
      <c r="C511" s="47"/>
      <c r="D511" s="17">
        <f>D512</f>
        <v>31800</v>
      </c>
    </row>
    <row r="512" spans="1:4" ht="32.25" customHeight="1" x14ac:dyDescent="0.25">
      <c r="A512" s="18" t="s">
        <v>477</v>
      </c>
      <c r="B512" s="19" t="s">
        <v>478</v>
      </c>
      <c r="C512" s="12"/>
      <c r="D512" s="20">
        <f>D513</f>
        <v>31800</v>
      </c>
    </row>
    <row r="513" spans="1:4" ht="30" customHeight="1" x14ac:dyDescent="0.25">
      <c r="A513" s="36" t="s">
        <v>272</v>
      </c>
      <c r="B513" s="19"/>
      <c r="C513" s="37">
        <v>200</v>
      </c>
      <c r="D513" s="24">
        <v>31800</v>
      </c>
    </row>
    <row r="514" spans="1:4" ht="48" customHeight="1" x14ac:dyDescent="0.25">
      <c r="A514" s="38" t="s">
        <v>479</v>
      </c>
      <c r="B514" s="11" t="s">
        <v>480</v>
      </c>
      <c r="C514" s="12"/>
      <c r="D514" s="13">
        <f>D515+D520</f>
        <v>1023450</v>
      </c>
    </row>
    <row r="515" spans="1:4" ht="32.25" customHeight="1" x14ac:dyDescent="0.25">
      <c r="A515" s="16" t="s">
        <v>481</v>
      </c>
      <c r="B515" s="15" t="s">
        <v>482</v>
      </c>
      <c r="C515" s="47"/>
      <c r="D515" s="17">
        <f>D516+D518</f>
        <v>955620</v>
      </c>
    </row>
    <row r="516" spans="1:4" ht="32.25" customHeight="1" x14ac:dyDescent="0.25">
      <c r="A516" s="18" t="s">
        <v>483</v>
      </c>
      <c r="B516" s="19" t="s">
        <v>484</v>
      </c>
      <c r="C516" s="12"/>
      <c r="D516" s="20">
        <f>D517</f>
        <v>955620</v>
      </c>
    </row>
    <row r="517" spans="1:4" ht="30" customHeight="1" x14ac:dyDescent="0.25">
      <c r="A517" s="36" t="s">
        <v>272</v>
      </c>
      <c r="B517" s="19"/>
      <c r="C517" s="37">
        <v>200</v>
      </c>
      <c r="D517" s="24">
        <v>955620</v>
      </c>
    </row>
    <row r="518" spans="1:4" ht="30" customHeight="1" x14ac:dyDescent="0.25">
      <c r="A518" s="18" t="s">
        <v>633</v>
      </c>
      <c r="B518" s="19" t="s">
        <v>632</v>
      </c>
      <c r="C518" s="12"/>
      <c r="D518" s="20">
        <f>D519</f>
        <v>0</v>
      </c>
    </row>
    <row r="519" spans="1:4" ht="30" customHeight="1" x14ac:dyDescent="0.25">
      <c r="A519" s="36" t="s">
        <v>272</v>
      </c>
      <c r="B519" s="19"/>
      <c r="C519" s="37">
        <v>200</v>
      </c>
      <c r="D519" s="24">
        <v>0</v>
      </c>
    </row>
    <row r="520" spans="1:4" ht="48" customHeight="1" x14ac:dyDescent="0.25">
      <c r="A520" s="16" t="s">
        <v>485</v>
      </c>
      <c r="B520" s="15" t="s">
        <v>486</v>
      </c>
      <c r="C520" s="47"/>
      <c r="D520" s="17">
        <f>D521</f>
        <v>67830</v>
      </c>
    </row>
    <row r="521" spans="1:4" ht="30" customHeight="1" x14ac:dyDescent="0.25">
      <c r="A521" s="18" t="s">
        <v>487</v>
      </c>
      <c r="B521" s="19" t="s">
        <v>488</v>
      </c>
      <c r="C521" s="12"/>
      <c r="D521" s="20">
        <f>D522</f>
        <v>67830</v>
      </c>
    </row>
    <row r="522" spans="1:4" ht="30" customHeight="1" x14ac:dyDescent="0.25">
      <c r="A522" s="36" t="s">
        <v>272</v>
      </c>
      <c r="B522" s="19"/>
      <c r="C522" s="37">
        <v>200</v>
      </c>
      <c r="D522" s="24">
        <v>67830</v>
      </c>
    </row>
    <row r="523" spans="1:4" ht="17.25" customHeight="1" x14ac:dyDescent="0.25">
      <c r="A523" s="6" t="s">
        <v>489</v>
      </c>
      <c r="B523" s="55" t="s">
        <v>490</v>
      </c>
      <c r="C523" s="8"/>
      <c r="D523" s="56">
        <f>SUM(D524+D526+D531+D533+D535+D540+D542+D544+D546+D548+D550+D552+D554+D557+D560+D565+D569+D571+D574+D576+D579+D582+D585+D588+D591+D594+D597+D600+D602+D604+D606+D608+D611+D614+D617+D620+D623+D626+D629+D632+D635+D638+D640+D643+D646+D649+D652+D655+D658+D661+D664+D667+D670+D672+D675+D678+D681+D684+D687+D690+D693+D696+D698+D700+D702+D704+D707+D710+D713+D716+D719+D722+D725)</f>
        <v>41711295.879999988</v>
      </c>
    </row>
    <row r="524" spans="1:4" ht="17.25" customHeight="1" x14ac:dyDescent="0.25">
      <c r="A524" s="53" t="s">
        <v>491</v>
      </c>
      <c r="B524" s="57" t="s">
        <v>492</v>
      </c>
      <c r="C524" s="12"/>
      <c r="D524" s="35">
        <f>D525</f>
        <v>2285246.7999999998</v>
      </c>
    </row>
    <row r="525" spans="1:4" ht="81.75" customHeight="1" x14ac:dyDescent="0.25">
      <c r="A525" s="21" t="s">
        <v>241</v>
      </c>
      <c r="B525" s="22"/>
      <c r="C525" s="23">
        <v>100</v>
      </c>
      <c r="D525" s="24">
        <v>2285246.7999999998</v>
      </c>
    </row>
    <row r="526" spans="1:4" ht="17.25" customHeight="1" x14ac:dyDescent="0.25">
      <c r="A526" s="53" t="s">
        <v>493</v>
      </c>
      <c r="B526" s="57" t="s">
        <v>494</v>
      </c>
      <c r="C526" s="12"/>
      <c r="D526" s="35">
        <f>SUM(D527:D530)</f>
        <v>21401801.659999996</v>
      </c>
    </row>
    <row r="527" spans="1:4" ht="84" customHeight="1" x14ac:dyDescent="0.25">
      <c r="A527" s="21" t="s">
        <v>241</v>
      </c>
      <c r="B527" s="22"/>
      <c r="C527" s="23">
        <v>100</v>
      </c>
      <c r="D527" s="24">
        <v>20591371.960000001</v>
      </c>
    </row>
    <row r="528" spans="1:4" ht="30" customHeight="1" x14ac:dyDescent="0.25">
      <c r="A528" s="21" t="s">
        <v>37</v>
      </c>
      <c r="B528" s="22"/>
      <c r="C528" s="23">
        <v>200</v>
      </c>
      <c r="D528" s="24">
        <v>292800.90000000002</v>
      </c>
    </row>
    <row r="529" spans="1:4" ht="17.25" customHeight="1" x14ac:dyDescent="0.25">
      <c r="A529" s="23" t="s">
        <v>38</v>
      </c>
      <c r="B529" s="27"/>
      <c r="C529" s="23">
        <v>300</v>
      </c>
      <c r="D529" s="24">
        <v>506722.31</v>
      </c>
    </row>
    <row r="530" spans="1:4" ht="19.5" customHeight="1" x14ac:dyDescent="0.25">
      <c r="A530" s="21" t="s">
        <v>345</v>
      </c>
      <c r="B530" s="22"/>
      <c r="C530" s="23">
        <v>800</v>
      </c>
      <c r="D530" s="24">
        <v>10906.49</v>
      </c>
    </row>
    <row r="531" spans="1:4" ht="31.5" customHeight="1" x14ac:dyDescent="0.25">
      <c r="A531" s="53" t="s">
        <v>495</v>
      </c>
      <c r="B531" s="57" t="s">
        <v>496</v>
      </c>
      <c r="C531" s="12"/>
      <c r="D531" s="35">
        <f>D532</f>
        <v>784130.6</v>
      </c>
    </row>
    <row r="532" spans="1:4" ht="81.75" customHeight="1" x14ac:dyDescent="0.25">
      <c r="A532" s="21" t="s">
        <v>241</v>
      </c>
      <c r="B532" s="22"/>
      <c r="C532" s="23">
        <v>100</v>
      </c>
      <c r="D532" s="24">
        <v>784130.6</v>
      </c>
    </row>
    <row r="533" spans="1:4" ht="17.25" customHeight="1" x14ac:dyDescent="0.25">
      <c r="A533" s="53" t="s">
        <v>497</v>
      </c>
      <c r="B533" s="57" t="s">
        <v>498</v>
      </c>
      <c r="C533" s="12"/>
      <c r="D533" s="35">
        <f>D534</f>
        <v>0</v>
      </c>
    </row>
    <row r="534" spans="1:4" ht="18" customHeight="1" x14ac:dyDescent="0.25">
      <c r="A534" s="21" t="s">
        <v>345</v>
      </c>
      <c r="B534" s="22"/>
      <c r="C534" s="23">
        <v>800</v>
      </c>
      <c r="D534" s="24">
        <v>0</v>
      </c>
    </row>
    <row r="535" spans="1:4" ht="32.25" customHeight="1" x14ac:dyDescent="0.25">
      <c r="A535" s="53" t="s">
        <v>499</v>
      </c>
      <c r="B535" s="57" t="s">
        <v>500</v>
      </c>
      <c r="C535" s="12"/>
      <c r="D535" s="35">
        <f>SUM(D536:D539)</f>
        <v>9027422.1899999995</v>
      </c>
    </row>
    <row r="536" spans="1:4" ht="79.5" customHeight="1" x14ac:dyDescent="0.25">
      <c r="A536" s="21" t="s">
        <v>241</v>
      </c>
      <c r="B536" s="22"/>
      <c r="C536" s="23">
        <v>100</v>
      </c>
      <c r="D536" s="24">
        <v>5673713.1399999997</v>
      </c>
    </row>
    <row r="537" spans="1:4" ht="34.5" customHeight="1" x14ac:dyDescent="0.25">
      <c r="A537" s="21" t="s">
        <v>37</v>
      </c>
      <c r="B537" s="22"/>
      <c r="C537" s="23">
        <v>200</v>
      </c>
      <c r="D537" s="24">
        <v>3258603.85</v>
      </c>
    </row>
    <row r="538" spans="1:4" ht="34.5" customHeight="1" x14ac:dyDescent="0.25">
      <c r="A538" s="21" t="s">
        <v>38</v>
      </c>
      <c r="B538" s="22"/>
      <c r="C538" s="23">
        <v>300</v>
      </c>
      <c r="D538" s="24">
        <v>50032.2</v>
      </c>
    </row>
    <row r="539" spans="1:4" ht="17.25" customHeight="1" x14ac:dyDescent="0.25">
      <c r="A539" s="21" t="s">
        <v>345</v>
      </c>
      <c r="B539" s="57"/>
      <c r="C539" s="23">
        <v>800</v>
      </c>
      <c r="D539" s="24">
        <v>45073</v>
      </c>
    </row>
    <row r="540" spans="1:4" ht="34.5" customHeight="1" x14ac:dyDescent="0.25">
      <c r="A540" s="53" t="s">
        <v>501</v>
      </c>
      <c r="B540" s="57" t="s">
        <v>502</v>
      </c>
      <c r="C540" s="12"/>
      <c r="D540" s="35">
        <f>D541</f>
        <v>85620</v>
      </c>
    </row>
    <row r="541" spans="1:4" ht="17.25" customHeight="1" x14ac:dyDescent="0.25">
      <c r="A541" s="21" t="s">
        <v>345</v>
      </c>
      <c r="B541" s="22"/>
      <c r="C541" s="23">
        <v>800</v>
      </c>
      <c r="D541" s="24">
        <v>85620</v>
      </c>
    </row>
    <row r="542" spans="1:4" ht="33" customHeight="1" x14ac:dyDescent="0.25">
      <c r="A542" s="58" t="s">
        <v>503</v>
      </c>
      <c r="B542" s="59" t="s">
        <v>504</v>
      </c>
      <c r="C542" s="12"/>
      <c r="D542" s="35">
        <f>D543</f>
        <v>1770.43</v>
      </c>
    </row>
    <row r="543" spans="1:4" ht="33" customHeight="1" x14ac:dyDescent="0.25">
      <c r="A543" s="21" t="s">
        <v>37</v>
      </c>
      <c r="B543" s="22"/>
      <c r="C543" s="23">
        <v>200</v>
      </c>
      <c r="D543" s="24">
        <v>1770.43</v>
      </c>
    </row>
    <row r="544" spans="1:4" ht="30" customHeight="1" x14ac:dyDescent="0.25">
      <c r="A544" s="43" t="s">
        <v>505</v>
      </c>
      <c r="B544" s="59" t="s">
        <v>506</v>
      </c>
      <c r="C544" s="18"/>
      <c r="D544" s="35">
        <f>D545</f>
        <v>0</v>
      </c>
    </row>
    <row r="545" spans="1:4" ht="83.25" customHeight="1" x14ac:dyDescent="0.25">
      <c r="A545" s="36" t="s">
        <v>241</v>
      </c>
      <c r="B545" s="26"/>
      <c r="C545" s="37">
        <v>100</v>
      </c>
      <c r="D545" s="24">
        <v>0</v>
      </c>
    </row>
    <row r="546" spans="1:4" ht="95.25" customHeight="1" x14ac:dyDescent="0.25">
      <c r="A546" s="60" t="s">
        <v>507</v>
      </c>
      <c r="B546" s="59" t="s">
        <v>508</v>
      </c>
      <c r="C546" s="12"/>
      <c r="D546" s="35">
        <f>SUM(D547)</f>
        <v>368541.67</v>
      </c>
    </row>
    <row r="547" spans="1:4" ht="36.75" customHeight="1" x14ac:dyDescent="0.25">
      <c r="A547" s="21" t="s">
        <v>37</v>
      </c>
      <c r="B547" s="22"/>
      <c r="C547" s="23">
        <v>200</v>
      </c>
      <c r="D547" s="24">
        <v>368541.67</v>
      </c>
    </row>
    <row r="548" spans="1:4" ht="36.75" customHeight="1" x14ac:dyDescent="0.25">
      <c r="A548" s="43" t="s">
        <v>509</v>
      </c>
      <c r="B548" s="59" t="s">
        <v>510</v>
      </c>
      <c r="C548" s="18"/>
      <c r="D548" s="35">
        <f>D549</f>
        <v>0</v>
      </c>
    </row>
    <row r="549" spans="1:4" ht="82.5" customHeight="1" x14ac:dyDescent="0.25">
      <c r="A549" s="36" t="s">
        <v>241</v>
      </c>
      <c r="B549" s="26"/>
      <c r="C549" s="37">
        <v>100</v>
      </c>
      <c r="D549" s="24">
        <v>0</v>
      </c>
    </row>
    <row r="550" spans="1:4" ht="15.75" customHeight="1" x14ac:dyDescent="0.25">
      <c r="A550" s="43" t="s">
        <v>602</v>
      </c>
      <c r="B550" s="59" t="s">
        <v>593</v>
      </c>
      <c r="C550" s="18"/>
      <c r="D550" s="35">
        <f>D551</f>
        <v>0</v>
      </c>
    </row>
    <row r="551" spans="1:4" ht="19.5" customHeight="1" x14ac:dyDescent="0.25">
      <c r="A551" s="21" t="s">
        <v>345</v>
      </c>
      <c r="B551" s="26"/>
      <c r="C551" s="37">
        <v>800</v>
      </c>
      <c r="D551" s="24">
        <v>0</v>
      </c>
    </row>
    <row r="552" spans="1:4" ht="60" customHeight="1" x14ac:dyDescent="0.25">
      <c r="A552" s="50" t="s">
        <v>511</v>
      </c>
      <c r="B552" s="57" t="s">
        <v>512</v>
      </c>
      <c r="C552" s="23"/>
      <c r="D552" s="35">
        <f>D553</f>
        <v>338</v>
      </c>
    </row>
    <row r="553" spans="1:4" ht="33" customHeight="1" x14ac:dyDescent="0.25">
      <c r="A553" s="21" t="s">
        <v>37</v>
      </c>
      <c r="B553" s="22"/>
      <c r="C553" s="23">
        <v>200</v>
      </c>
      <c r="D553" s="24">
        <v>338</v>
      </c>
    </row>
    <row r="554" spans="1:4" ht="79.5" customHeight="1" x14ac:dyDescent="0.25">
      <c r="A554" s="53" t="s">
        <v>513</v>
      </c>
      <c r="B554" s="57" t="s">
        <v>514</v>
      </c>
      <c r="C554" s="12"/>
      <c r="D554" s="35">
        <f>SUM(D555:D556)</f>
        <v>933764.52</v>
      </c>
    </row>
    <row r="555" spans="1:4" ht="85.5" customHeight="1" x14ac:dyDescent="0.25">
      <c r="A555" s="21" t="s">
        <v>241</v>
      </c>
      <c r="B555" s="22"/>
      <c r="C555" s="23">
        <v>100</v>
      </c>
      <c r="D555" s="24">
        <v>926814.15</v>
      </c>
    </row>
    <row r="556" spans="1:4" ht="36.75" customHeight="1" x14ac:dyDescent="0.25">
      <c r="A556" s="21" t="s">
        <v>37</v>
      </c>
      <c r="B556" s="22"/>
      <c r="C556" s="23">
        <v>200</v>
      </c>
      <c r="D556" s="24">
        <v>6950.37</v>
      </c>
    </row>
    <row r="557" spans="1:4" ht="31.5" customHeight="1" x14ac:dyDescent="0.25">
      <c r="A557" s="12" t="s">
        <v>515</v>
      </c>
      <c r="B557" s="19" t="s">
        <v>516</v>
      </c>
      <c r="C557" s="12"/>
      <c r="D557" s="35">
        <f>SUM(D558:D559)</f>
        <v>737471.87</v>
      </c>
    </row>
    <row r="558" spans="1:4" ht="79.5" customHeight="1" x14ac:dyDescent="0.25">
      <c r="A558" s="21" t="s">
        <v>241</v>
      </c>
      <c r="B558" s="26"/>
      <c r="C558" s="23">
        <v>100</v>
      </c>
      <c r="D558" s="24">
        <v>657536.19999999995</v>
      </c>
    </row>
    <row r="559" spans="1:4" ht="31.5" customHeight="1" x14ac:dyDescent="0.25">
      <c r="A559" s="21" t="s">
        <v>37</v>
      </c>
      <c r="B559" s="26"/>
      <c r="C559" s="23">
        <v>200</v>
      </c>
      <c r="D559" s="24">
        <v>79935.67</v>
      </c>
    </row>
    <row r="560" spans="1:4" ht="52.5" customHeight="1" x14ac:dyDescent="0.25">
      <c r="A560" s="12" t="s">
        <v>517</v>
      </c>
      <c r="B560" s="19" t="s">
        <v>518</v>
      </c>
      <c r="C560" s="12"/>
      <c r="D560" s="35">
        <f>SUM(D561:D564)</f>
        <v>4127418</v>
      </c>
    </row>
    <row r="561" spans="1:4" ht="82.5" customHeight="1" x14ac:dyDescent="0.25">
      <c r="A561" s="21" t="s">
        <v>241</v>
      </c>
      <c r="B561" s="22"/>
      <c r="C561" s="23">
        <v>100</v>
      </c>
      <c r="D561" s="24">
        <v>3701553.36</v>
      </c>
    </row>
    <row r="562" spans="1:4" ht="31.5" customHeight="1" x14ac:dyDescent="0.25">
      <c r="A562" s="21" t="s">
        <v>37</v>
      </c>
      <c r="B562" s="22"/>
      <c r="C562" s="23">
        <v>200</v>
      </c>
      <c r="D562" s="24">
        <v>388065.93</v>
      </c>
    </row>
    <row r="563" spans="1:4" ht="31.5" customHeight="1" x14ac:dyDescent="0.25">
      <c r="A563" s="21" t="s">
        <v>38</v>
      </c>
      <c r="B563" s="22"/>
      <c r="C563" s="23">
        <v>300</v>
      </c>
      <c r="D563" s="24">
        <v>37796.639999999999</v>
      </c>
    </row>
    <row r="564" spans="1:4" ht="18.75" customHeight="1" x14ac:dyDescent="0.25">
      <c r="A564" s="21" t="s">
        <v>345</v>
      </c>
      <c r="B564" s="22"/>
      <c r="C564" s="23">
        <v>800</v>
      </c>
      <c r="D564" s="24">
        <v>2.0699999999999998</v>
      </c>
    </row>
    <row r="565" spans="1:4" ht="80.25" customHeight="1" x14ac:dyDescent="0.25">
      <c r="A565" s="46" t="s">
        <v>650</v>
      </c>
      <c r="B565" s="22" t="s">
        <v>692</v>
      </c>
      <c r="C565" s="23"/>
      <c r="D565" s="24">
        <f>SUM(D566:D568)</f>
        <v>467394.26</v>
      </c>
    </row>
    <row r="566" spans="1:4" ht="80.25" customHeight="1" x14ac:dyDescent="0.25">
      <c r="A566" s="21" t="s">
        <v>241</v>
      </c>
      <c r="B566" s="22"/>
      <c r="C566" s="23">
        <v>100</v>
      </c>
      <c r="D566" s="24">
        <v>335201</v>
      </c>
    </row>
    <row r="567" spans="1:4" ht="18.75" customHeight="1" x14ac:dyDescent="0.25">
      <c r="A567" s="21" t="s">
        <v>38</v>
      </c>
      <c r="B567" s="22"/>
      <c r="C567" s="23">
        <v>300</v>
      </c>
      <c r="D567" s="24">
        <v>67093.259999999995</v>
      </c>
    </row>
    <row r="568" spans="1:4" ht="18.75" customHeight="1" x14ac:dyDescent="0.25">
      <c r="A568" s="21" t="s">
        <v>311</v>
      </c>
      <c r="B568" s="22"/>
      <c r="C568" s="23">
        <v>500</v>
      </c>
      <c r="D568" s="24">
        <v>65100</v>
      </c>
    </row>
    <row r="569" spans="1:4" ht="96" customHeight="1" x14ac:dyDescent="0.25">
      <c r="A569" s="46" t="s">
        <v>638</v>
      </c>
      <c r="B569" s="19" t="s">
        <v>639</v>
      </c>
      <c r="C569" s="23"/>
      <c r="D569" s="24">
        <f>D570</f>
        <v>111000</v>
      </c>
    </row>
    <row r="570" spans="1:4" ht="18.75" customHeight="1" x14ac:dyDescent="0.25">
      <c r="A570" s="23" t="s">
        <v>38</v>
      </c>
      <c r="B570" s="27"/>
      <c r="C570" s="23">
        <v>300</v>
      </c>
      <c r="D570" s="24">
        <v>111000</v>
      </c>
    </row>
    <row r="571" spans="1:4" ht="48" customHeight="1" x14ac:dyDescent="0.25">
      <c r="A571" s="12" t="s">
        <v>519</v>
      </c>
      <c r="B571" s="59" t="s">
        <v>520</v>
      </c>
      <c r="C571" s="12"/>
      <c r="D571" s="35">
        <f>SUM(D572:D573)</f>
        <v>648720.76</v>
      </c>
    </row>
    <row r="572" spans="1:4" ht="82.5" customHeight="1" x14ac:dyDescent="0.25">
      <c r="A572" s="21" t="s">
        <v>241</v>
      </c>
      <c r="B572" s="26"/>
      <c r="C572" s="23">
        <v>100</v>
      </c>
      <c r="D572" s="24">
        <v>609274.57999999996</v>
      </c>
    </row>
    <row r="573" spans="1:4" ht="31.5" x14ac:dyDescent="0.25">
      <c r="A573" s="21" t="s">
        <v>37</v>
      </c>
      <c r="B573" s="26"/>
      <c r="C573" s="23">
        <v>200</v>
      </c>
      <c r="D573" s="24">
        <v>39446.18</v>
      </c>
    </row>
    <row r="574" spans="1:4" ht="72.75" customHeight="1" x14ac:dyDescent="0.25">
      <c r="A574" s="21" t="s">
        <v>694</v>
      </c>
      <c r="B574" s="59" t="s">
        <v>693</v>
      </c>
      <c r="C574" s="23"/>
      <c r="D574" s="24">
        <f>SUM(D575)</f>
        <v>8781.99</v>
      </c>
    </row>
    <row r="575" spans="1:4" ht="95.25" customHeight="1" x14ac:dyDescent="0.25">
      <c r="A575" s="21" t="s">
        <v>241</v>
      </c>
      <c r="B575" s="26"/>
      <c r="C575" s="23">
        <v>100</v>
      </c>
      <c r="D575" s="24">
        <v>8781.99</v>
      </c>
    </row>
    <row r="576" spans="1:4" ht="66" customHeight="1" x14ac:dyDescent="0.25">
      <c r="A576" s="46" t="s">
        <v>521</v>
      </c>
      <c r="B576" s="57" t="s">
        <v>522</v>
      </c>
      <c r="C576" s="12"/>
      <c r="D576" s="35">
        <f>SUM(D577:D578)</f>
        <v>26288.13</v>
      </c>
    </row>
    <row r="577" spans="1:4" ht="78.75" x14ac:dyDescent="0.25">
      <c r="A577" s="21" t="s">
        <v>241</v>
      </c>
      <c r="B577" s="22"/>
      <c r="C577" s="23">
        <v>100</v>
      </c>
      <c r="D577" s="24">
        <v>16431.45</v>
      </c>
    </row>
    <row r="578" spans="1:4" ht="31.5" x14ac:dyDescent="0.25">
      <c r="A578" s="21" t="s">
        <v>37</v>
      </c>
      <c r="B578" s="22"/>
      <c r="C578" s="23">
        <v>200</v>
      </c>
      <c r="D578" s="24">
        <v>9856.68</v>
      </c>
    </row>
    <row r="579" spans="1:4" ht="69.75" customHeight="1" x14ac:dyDescent="0.25">
      <c r="A579" s="46" t="s">
        <v>531</v>
      </c>
      <c r="B579" s="22" t="s">
        <v>532</v>
      </c>
      <c r="C579" s="23"/>
      <c r="D579" s="24">
        <f>SUM(D580+D581)</f>
        <v>40898.6</v>
      </c>
    </row>
    <row r="580" spans="1:4" ht="91.5" customHeight="1" x14ac:dyDescent="0.25">
      <c r="A580" s="21" t="s">
        <v>241</v>
      </c>
      <c r="B580" s="22"/>
      <c r="C580" s="23">
        <v>100</v>
      </c>
      <c r="D580" s="24">
        <v>29658.6</v>
      </c>
    </row>
    <row r="581" spans="1:4" ht="57" customHeight="1" x14ac:dyDescent="0.25">
      <c r="A581" s="21" t="s">
        <v>37</v>
      </c>
      <c r="B581" s="22"/>
      <c r="C581" s="23">
        <v>200</v>
      </c>
      <c r="D581" s="24">
        <v>11240</v>
      </c>
    </row>
    <row r="582" spans="1:4" ht="57" customHeight="1" x14ac:dyDescent="0.25">
      <c r="A582" s="46" t="s">
        <v>539</v>
      </c>
      <c r="B582" s="22" t="s">
        <v>540</v>
      </c>
      <c r="C582" s="23"/>
      <c r="D582" s="24">
        <f>SUM(D583+D584)</f>
        <v>26628.5</v>
      </c>
    </row>
    <row r="583" spans="1:4" ht="97.5" customHeight="1" x14ac:dyDescent="0.25">
      <c r="A583" s="21" t="s">
        <v>241</v>
      </c>
      <c r="B583" s="22"/>
      <c r="C583" s="23">
        <v>100</v>
      </c>
      <c r="D583" s="24">
        <v>23482.5</v>
      </c>
    </row>
    <row r="584" spans="1:4" ht="57" customHeight="1" x14ac:dyDescent="0.25">
      <c r="A584" s="21" t="s">
        <v>37</v>
      </c>
      <c r="B584" s="22"/>
      <c r="C584" s="23">
        <v>200</v>
      </c>
      <c r="D584" s="24">
        <v>3146</v>
      </c>
    </row>
    <row r="585" spans="1:4" ht="57" customHeight="1" x14ac:dyDescent="0.25">
      <c r="A585" s="21" t="s">
        <v>695</v>
      </c>
      <c r="B585" s="22" t="s">
        <v>548</v>
      </c>
      <c r="C585" s="23"/>
      <c r="D585" s="24">
        <f>SUM(D586+D587)</f>
        <v>59825.380000000005</v>
      </c>
    </row>
    <row r="586" spans="1:4" ht="57" customHeight="1" x14ac:dyDescent="0.25">
      <c r="A586" s="21" t="s">
        <v>241</v>
      </c>
      <c r="B586" s="22"/>
      <c r="C586" s="23">
        <v>100</v>
      </c>
      <c r="D586" s="24">
        <v>46155.26</v>
      </c>
    </row>
    <row r="587" spans="1:4" ht="57" customHeight="1" x14ac:dyDescent="0.25">
      <c r="A587" s="21" t="s">
        <v>37</v>
      </c>
      <c r="B587" s="22"/>
      <c r="C587" s="23">
        <v>200</v>
      </c>
      <c r="D587" s="24">
        <v>13670.12</v>
      </c>
    </row>
    <row r="588" spans="1:4" ht="109.5" customHeight="1" x14ac:dyDescent="0.25">
      <c r="A588" s="46" t="s">
        <v>696</v>
      </c>
      <c r="B588" s="22" t="s">
        <v>553</v>
      </c>
      <c r="C588" s="23"/>
      <c r="D588" s="24">
        <f>SUM(D589+D590)</f>
        <v>6477.94</v>
      </c>
    </row>
    <row r="589" spans="1:4" ht="92.25" customHeight="1" x14ac:dyDescent="0.25">
      <c r="A589" s="21" t="s">
        <v>241</v>
      </c>
      <c r="B589" s="22"/>
      <c r="C589" s="23">
        <v>100</v>
      </c>
      <c r="D589" s="24">
        <v>6477.94</v>
      </c>
    </row>
    <row r="590" spans="1:4" ht="57" customHeight="1" x14ac:dyDescent="0.25">
      <c r="A590" s="21" t="s">
        <v>37</v>
      </c>
      <c r="B590" s="22"/>
      <c r="C590" s="23">
        <v>200</v>
      </c>
      <c r="D590" s="24">
        <v>0</v>
      </c>
    </row>
    <row r="591" spans="1:4" ht="57" customHeight="1" x14ac:dyDescent="0.25">
      <c r="A591" s="46" t="s">
        <v>559</v>
      </c>
      <c r="B591" s="22" t="s">
        <v>560</v>
      </c>
      <c r="C591" s="23"/>
      <c r="D591" s="24">
        <f>SUM(D592+D593)</f>
        <v>4858.46</v>
      </c>
    </row>
    <row r="592" spans="1:4" ht="86.25" customHeight="1" x14ac:dyDescent="0.25">
      <c r="A592" s="21" t="s">
        <v>241</v>
      </c>
      <c r="B592" s="22"/>
      <c r="C592" s="23">
        <v>100</v>
      </c>
      <c r="D592" s="24">
        <v>4858.46</v>
      </c>
    </row>
    <row r="593" spans="1:4" ht="57" customHeight="1" x14ac:dyDescent="0.25">
      <c r="A593" s="21" t="s">
        <v>37</v>
      </c>
      <c r="B593" s="22"/>
      <c r="C593" s="23">
        <v>200</v>
      </c>
      <c r="D593" s="24">
        <v>0</v>
      </c>
    </row>
    <row r="594" spans="1:4" ht="105" customHeight="1" x14ac:dyDescent="0.25">
      <c r="A594" s="46" t="s">
        <v>572</v>
      </c>
      <c r="B594" s="22" t="s">
        <v>573</v>
      </c>
      <c r="C594" s="23"/>
      <c r="D594" s="24">
        <f>SUM(D595+D596)</f>
        <v>36150</v>
      </c>
    </row>
    <row r="595" spans="1:4" ht="90.75" customHeight="1" x14ac:dyDescent="0.25">
      <c r="A595" s="21" t="s">
        <v>241</v>
      </c>
      <c r="B595" s="22"/>
      <c r="C595" s="23">
        <v>100</v>
      </c>
      <c r="D595" s="24">
        <v>35750</v>
      </c>
    </row>
    <row r="596" spans="1:4" ht="57" customHeight="1" x14ac:dyDescent="0.25">
      <c r="A596" s="21" t="s">
        <v>37</v>
      </c>
      <c r="B596" s="22"/>
      <c r="C596" s="23">
        <v>200</v>
      </c>
      <c r="D596" s="24">
        <v>400</v>
      </c>
    </row>
    <row r="597" spans="1:4" ht="57" customHeight="1" x14ac:dyDescent="0.25">
      <c r="A597" s="46" t="s">
        <v>697</v>
      </c>
      <c r="B597" s="22" t="s">
        <v>576</v>
      </c>
      <c r="C597" s="23"/>
      <c r="D597" s="24">
        <f>SUM(D598+D599)</f>
        <v>2669.07</v>
      </c>
    </row>
    <row r="598" spans="1:4" ht="92.25" customHeight="1" x14ac:dyDescent="0.25">
      <c r="A598" s="21" t="s">
        <v>241</v>
      </c>
      <c r="B598" s="22"/>
      <c r="C598" s="23">
        <v>100</v>
      </c>
      <c r="D598" s="24">
        <v>2053.13</v>
      </c>
    </row>
    <row r="599" spans="1:4" ht="57" customHeight="1" x14ac:dyDescent="0.25">
      <c r="A599" s="21" t="s">
        <v>37</v>
      </c>
      <c r="B599" s="22"/>
      <c r="C599" s="23">
        <v>200</v>
      </c>
      <c r="D599" s="24">
        <v>615.94000000000005</v>
      </c>
    </row>
    <row r="600" spans="1:4" ht="87.75" customHeight="1" x14ac:dyDescent="0.25">
      <c r="A600" s="46" t="s">
        <v>701</v>
      </c>
      <c r="B600" s="22" t="s">
        <v>698</v>
      </c>
      <c r="C600" s="23"/>
      <c r="D600" s="24">
        <f>SUM(D601)</f>
        <v>4019.31</v>
      </c>
    </row>
    <row r="601" spans="1:4" ht="84" customHeight="1" x14ac:dyDescent="0.25">
      <c r="A601" s="21" t="s">
        <v>241</v>
      </c>
      <c r="B601" s="22"/>
      <c r="C601" s="23">
        <v>100</v>
      </c>
      <c r="D601" s="24">
        <v>4019.31</v>
      </c>
    </row>
    <row r="602" spans="1:4" ht="82.5" customHeight="1" x14ac:dyDescent="0.25">
      <c r="A602" s="46" t="s">
        <v>702</v>
      </c>
      <c r="B602" s="22" t="s">
        <v>699</v>
      </c>
      <c r="C602" s="23"/>
      <c r="D602" s="24">
        <f>SUM(D603)</f>
        <v>2892.44</v>
      </c>
    </row>
    <row r="603" spans="1:4" ht="102.75" customHeight="1" x14ac:dyDescent="0.25">
      <c r="A603" s="21" t="s">
        <v>241</v>
      </c>
      <c r="B603" s="22"/>
      <c r="C603" s="23">
        <v>100</v>
      </c>
      <c r="D603" s="24">
        <v>2892.44</v>
      </c>
    </row>
    <row r="604" spans="1:4" ht="72.75" customHeight="1" x14ac:dyDescent="0.25">
      <c r="A604" s="46" t="s">
        <v>703</v>
      </c>
      <c r="B604" s="22" t="s">
        <v>700</v>
      </c>
      <c r="C604" s="23"/>
      <c r="D604" s="24">
        <f>SUM(D605)</f>
        <v>2892.44</v>
      </c>
    </row>
    <row r="605" spans="1:4" ht="85.5" customHeight="1" x14ac:dyDescent="0.25">
      <c r="A605" s="21" t="s">
        <v>241</v>
      </c>
      <c r="B605" s="22"/>
      <c r="C605" s="23">
        <v>100</v>
      </c>
      <c r="D605" s="24">
        <v>2892.44</v>
      </c>
    </row>
    <row r="606" spans="1:4" ht="94.5" customHeight="1" x14ac:dyDescent="0.25">
      <c r="A606" s="46" t="s">
        <v>705</v>
      </c>
      <c r="B606" s="22" t="s">
        <v>704</v>
      </c>
      <c r="C606" s="23"/>
      <c r="D606" s="24">
        <f>SUM(D607)</f>
        <v>0</v>
      </c>
    </row>
    <row r="607" spans="1:4" ht="85.5" customHeight="1" x14ac:dyDescent="0.25">
      <c r="A607" s="21" t="s">
        <v>241</v>
      </c>
      <c r="B607" s="22"/>
      <c r="C607" s="23">
        <v>100</v>
      </c>
      <c r="D607" s="24">
        <v>0</v>
      </c>
    </row>
    <row r="608" spans="1:4" ht="65.25" customHeight="1" x14ac:dyDescent="0.25">
      <c r="A608" s="46" t="s">
        <v>523</v>
      </c>
      <c r="B608" s="57" t="s">
        <v>524</v>
      </c>
      <c r="C608" s="12"/>
      <c r="D608" s="35">
        <f>SUM(D609:D610)</f>
        <v>24145.940000000002</v>
      </c>
    </row>
    <row r="609" spans="1:4" ht="81.75" customHeight="1" x14ac:dyDescent="0.25">
      <c r="A609" s="21" t="s">
        <v>241</v>
      </c>
      <c r="B609" s="22"/>
      <c r="C609" s="23">
        <v>100</v>
      </c>
      <c r="D609" s="24">
        <v>15167.49</v>
      </c>
    </row>
    <row r="610" spans="1:4" ht="35.25" customHeight="1" x14ac:dyDescent="0.25">
      <c r="A610" s="21" t="s">
        <v>37</v>
      </c>
      <c r="B610" s="22"/>
      <c r="C610" s="23">
        <v>200</v>
      </c>
      <c r="D610" s="24">
        <v>8978.4500000000007</v>
      </c>
    </row>
    <row r="611" spans="1:4" ht="75.75" customHeight="1" x14ac:dyDescent="0.25">
      <c r="A611" s="46" t="s">
        <v>533</v>
      </c>
      <c r="B611" s="22" t="s">
        <v>534</v>
      </c>
      <c r="C611" s="23"/>
      <c r="D611" s="24">
        <f>SUM(D612+D613)</f>
        <v>42540</v>
      </c>
    </row>
    <row r="612" spans="1:4" ht="86.25" customHeight="1" x14ac:dyDescent="0.25">
      <c r="A612" s="21" t="s">
        <v>241</v>
      </c>
      <c r="B612" s="22"/>
      <c r="C612" s="23">
        <v>100</v>
      </c>
      <c r="D612" s="24">
        <v>39040</v>
      </c>
    </row>
    <row r="613" spans="1:4" ht="35.25" customHeight="1" x14ac:dyDescent="0.25">
      <c r="A613" s="21" t="s">
        <v>37</v>
      </c>
      <c r="B613" s="22"/>
      <c r="C613" s="23">
        <v>200</v>
      </c>
      <c r="D613" s="24">
        <v>3500</v>
      </c>
    </row>
    <row r="614" spans="1:4" ht="55.5" customHeight="1" x14ac:dyDescent="0.25">
      <c r="A614" s="46" t="s">
        <v>541</v>
      </c>
      <c r="B614" s="22" t="s">
        <v>542</v>
      </c>
      <c r="C614" s="23"/>
      <c r="D614" s="24">
        <f>SUM(D615+D616)</f>
        <v>7338.28</v>
      </c>
    </row>
    <row r="615" spans="1:4" ht="88.5" customHeight="1" x14ac:dyDescent="0.25">
      <c r="A615" s="21" t="s">
        <v>241</v>
      </c>
      <c r="B615" s="22"/>
      <c r="C615" s="23">
        <v>100</v>
      </c>
      <c r="D615" s="24">
        <v>7338.28</v>
      </c>
    </row>
    <row r="616" spans="1:4" ht="35.25" customHeight="1" x14ac:dyDescent="0.25">
      <c r="A616" s="21" t="s">
        <v>37</v>
      </c>
      <c r="B616" s="22"/>
      <c r="C616" s="23">
        <v>200</v>
      </c>
      <c r="D616" s="24">
        <v>0</v>
      </c>
    </row>
    <row r="617" spans="1:4" ht="67.5" customHeight="1" x14ac:dyDescent="0.25">
      <c r="A617" s="46" t="s">
        <v>706</v>
      </c>
      <c r="B617" s="22" t="s">
        <v>549</v>
      </c>
      <c r="C617" s="23"/>
      <c r="D617" s="24">
        <f>SUM(D618+D619)</f>
        <v>14423.52</v>
      </c>
    </row>
    <row r="618" spans="1:4" ht="87" customHeight="1" x14ac:dyDescent="0.25">
      <c r="A618" s="21" t="s">
        <v>241</v>
      </c>
      <c r="B618" s="22"/>
      <c r="C618" s="23">
        <v>100</v>
      </c>
      <c r="D618" s="24">
        <v>14423.52</v>
      </c>
    </row>
    <row r="619" spans="1:4" ht="35.25" customHeight="1" x14ac:dyDescent="0.25">
      <c r="A619" s="21" t="s">
        <v>37</v>
      </c>
      <c r="B619" s="22"/>
      <c r="C619" s="23">
        <v>200</v>
      </c>
      <c r="D619" s="24">
        <v>0</v>
      </c>
    </row>
    <row r="620" spans="1:4" ht="58.5" customHeight="1" x14ac:dyDescent="0.25">
      <c r="A620" s="46" t="s">
        <v>561</v>
      </c>
      <c r="B620" s="22" t="s">
        <v>562</v>
      </c>
      <c r="C620" s="23"/>
      <c r="D620" s="24">
        <f>SUM(D621+D622)</f>
        <v>1518.26</v>
      </c>
    </row>
    <row r="621" spans="1:4" ht="92.25" customHeight="1" x14ac:dyDescent="0.25">
      <c r="A621" s="21" t="s">
        <v>241</v>
      </c>
      <c r="B621" s="22"/>
      <c r="C621" s="23">
        <v>100</v>
      </c>
      <c r="D621" s="24">
        <v>1518.26</v>
      </c>
    </row>
    <row r="622" spans="1:4" ht="35.25" customHeight="1" x14ac:dyDescent="0.25">
      <c r="A622" s="21" t="s">
        <v>37</v>
      </c>
      <c r="B622" s="22"/>
      <c r="C622" s="23">
        <v>200</v>
      </c>
      <c r="D622" s="24">
        <v>0</v>
      </c>
    </row>
    <row r="623" spans="1:4" ht="99" customHeight="1" x14ac:dyDescent="0.25">
      <c r="A623" s="46" t="s">
        <v>707</v>
      </c>
      <c r="B623" s="22" t="s">
        <v>554</v>
      </c>
      <c r="C623" s="23"/>
      <c r="D623" s="24">
        <f>SUM(D624+D625)</f>
        <v>2024.35</v>
      </c>
    </row>
    <row r="624" spans="1:4" ht="79.5" customHeight="1" x14ac:dyDescent="0.25">
      <c r="A624" s="21" t="s">
        <v>241</v>
      </c>
      <c r="B624" s="22"/>
      <c r="C624" s="23">
        <v>100</v>
      </c>
      <c r="D624" s="24">
        <v>2024.35</v>
      </c>
    </row>
    <row r="625" spans="1:4" ht="35.25" customHeight="1" x14ac:dyDescent="0.25">
      <c r="A625" s="21" t="s">
        <v>37</v>
      </c>
      <c r="B625" s="22"/>
      <c r="C625" s="23">
        <v>200</v>
      </c>
      <c r="D625" s="24">
        <v>0</v>
      </c>
    </row>
    <row r="626" spans="1:4" ht="113.25" customHeight="1" x14ac:dyDescent="0.25">
      <c r="A626" s="21" t="s">
        <v>708</v>
      </c>
      <c r="B626" s="22" t="s">
        <v>577</v>
      </c>
      <c r="C626" s="23"/>
      <c r="D626" s="24">
        <f>SUM(D627+D628)</f>
        <v>2669.07</v>
      </c>
    </row>
    <row r="627" spans="1:4" ht="93" customHeight="1" x14ac:dyDescent="0.25">
      <c r="A627" s="21" t="s">
        <v>241</v>
      </c>
      <c r="B627" s="22"/>
      <c r="C627" s="23">
        <v>100</v>
      </c>
      <c r="D627" s="24">
        <v>2053.13</v>
      </c>
    </row>
    <row r="628" spans="1:4" ht="35.25" customHeight="1" x14ac:dyDescent="0.25">
      <c r="A628" s="21" t="s">
        <v>37</v>
      </c>
      <c r="B628" s="22"/>
      <c r="C628" s="23">
        <v>200</v>
      </c>
      <c r="D628" s="24">
        <v>615.94000000000005</v>
      </c>
    </row>
    <row r="629" spans="1:4" ht="87" customHeight="1" x14ac:dyDescent="0.25">
      <c r="A629" s="46" t="s">
        <v>713</v>
      </c>
      <c r="B629" s="22" t="s">
        <v>709</v>
      </c>
      <c r="C629" s="23"/>
      <c r="D629" s="24">
        <f>SUM(D630:D631)</f>
        <v>1999.08</v>
      </c>
    </row>
    <row r="630" spans="1:4" ht="81" customHeight="1" x14ac:dyDescent="0.25">
      <c r="A630" s="21" t="s">
        <v>241</v>
      </c>
      <c r="B630" s="22"/>
      <c r="C630" s="23">
        <v>100</v>
      </c>
      <c r="D630" s="24">
        <v>1537.75</v>
      </c>
    </row>
    <row r="631" spans="1:4" ht="81" customHeight="1" x14ac:dyDescent="0.25">
      <c r="A631" s="21" t="s">
        <v>37</v>
      </c>
      <c r="B631" s="22"/>
      <c r="C631" s="23">
        <v>200</v>
      </c>
      <c r="D631" s="24">
        <v>461.33</v>
      </c>
    </row>
    <row r="632" spans="1:4" ht="86.25" customHeight="1" x14ac:dyDescent="0.25">
      <c r="A632" s="46" t="s">
        <v>714</v>
      </c>
      <c r="B632" s="22" t="s">
        <v>711</v>
      </c>
      <c r="C632" s="23"/>
      <c r="D632" s="24">
        <f>SUM(D633:D634)</f>
        <v>1044.3699999999999</v>
      </c>
    </row>
    <row r="633" spans="1:4" ht="86.25" customHeight="1" x14ac:dyDescent="0.25">
      <c r="A633" s="21" t="s">
        <v>241</v>
      </c>
      <c r="B633" s="22"/>
      <c r="C633" s="23">
        <v>100</v>
      </c>
      <c r="D633" s="24">
        <v>803.36</v>
      </c>
    </row>
    <row r="634" spans="1:4" ht="86.25" customHeight="1" x14ac:dyDescent="0.25">
      <c r="A634" s="21" t="s">
        <v>37</v>
      </c>
      <c r="B634" s="22"/>
      <c r="C634" s="23">
        <v>200</v>
      </c>
      <c r="D634" s="24">
        <v>241.01</v>
      </c>
    </row>
    <row r="635" spans="1:4" ht="78.75" customHeight="1" x14ac:dyDescent="0.25">
      <c r="A635" s="46" t="s">
        <v>715</v>
      </c>
      <c r="B635" s="22" t="s">
        <v>710</v>
      </c>
      <c r="C635" s="23"/>
      <c r="D635" s="24">
        <f>SUM(D636:D637)</f>
        <v>1044.3699999999999</v>
      </c>
    </row>
    <row r="636" spans="1:4" ht="76.5" customHeight="1" x14ac:dyDescent="0.25">
      <c r="A636" s="21" t="s">
        <v>241</v>
      </c>
      <c r="B636" s="22"/>
      <c r="C636" s="23">
        <v>100</v>
      </c>
      <c r="D636" s="24">
        <v>803.36</v>
      </c>
    </row>
    <row r="637" spans="1:4" ht="76.5" customHeight="1" x14ac:dyDescent="0.25">
      <c r="A637" s="21" t="s">
        <v>37</v>
      </c>
      <c r="B637" s="22"/>
      <c r="C637" s="23">
        <v>200</v>
      </c>
      <c r="D637" s="24">
        <v>241.01</v>
      </c>
    </row>
    <row r="638" spans="1:4" ht="71.25" customHeight="1" x14ac:dyDescent="0.25">
      <c r="A638" s="46" t="s">
        <v>716</v>
      </c>
      <c r="B638" s="22" t="s">
        <v>712</v>
      </c>
      <c r="C638" s="23"/>
      <c r="D638" s="24">
        <f>SUM(D639)</f>
        <v>0</v>
      </c>
    </row>
    <row r="639" spans="1:4" ht="81" customHeight="1" x14ac:dyDescent="0.25">
      <c r="A639" s="21" t="s">
        <v>241</v>
      </c>
      <c r="B639" s="22"/>
      <c r="C639" s="23">
        <v>100</v>
      </c>
      <c r="D639" s="24">
        <v>0</v>
      </c>
    </row>
    <row r="640" spans="1:4" ht="64.5" customHeight="1" x14ac:dyDescent="0.25">
      <c r="A640" s="46" t="s">
        <v>525</v>
      </c>
      <c r="B640" s="57" t="s">
        <v>526</v>
      </c>
      <c r="C640" s="12"/>
      <c r="D640" s="35">
        <f>SUM(D641:D642)</f>
        <v>28439.989999999998</v>
      </c>
    </row>
    <row r="641" spans="1:4" ht="82.5" customHeight="1" x14ac:dyDescent="0.25">
      <c r="A641" s="21" t="s">
        <v>241</v>
      </c>
      <c r="B641" s="22"/>
      <c r="C641" s="23">
        <v>100</v>
      </c>
      <c r="D641" s="24">
        <v>15167.49</v>
      </c>
    </row>
    <row r="642" spans="1:4" ht="31.5" x14ac:dyDescent="0.25">
      <c r="A642" s="21" t="s">
        <v>37</v>
      </c>
      <c r="B642" s="22"/>
      <c r="C642" s="23">
        <v>200</v>
      </c>
      <c r="D642" s="24">
        <v>13272.5</v>
      </c>
    </row>
    <row r="643" spans="1:4" ht="72" customHeight="1" x14ac:dyDescent="0.25">
      <c r="A643" s="46" t="s">
        <v>543</v>
      </c>
      <c r="B643" s="22" t="s">
        <v>717</v>
      </c>
      <c r="C643" s="23"/>
      <c r="D643" s="24">
        <f>SUM(D644+D645)</f>
        <v>7340</v>
      </c>
    </row>
    <row r="644" spans="1:4" ht="86.25" customHeight="1" x14ac:dyDescent="0.25">
      <c r="A644" s="21" t="s">
        <v>241</v>
      </c>
      <c r="B644" s="22"/>
      <c r="C644" s="23">
        <v>100</v>
      </c>
      <c r="D644" s="24">
        <v>7340</v>
      </c>
    </row>
    <row r="645" spans="1:4" ht="31.5" x14ac:dyDescent="0.25">
      <c r="A645" s="21" t="s">
        <v>37</v>
      </c>
      <c r="B645" s="22"/>
      <c r="C645" s="23">
        <v>200</v>
      </c>
      <c r="D645" s="24">
        <v>0</v>
      </c>
    </row>
    <row r="646" spans="1:4" ht="66" customHeight="1" x14ac:dyDescent="0.25">
      <c r="A646" s="46" t="s">
        <v>721</v>
      </c>
      <c r="B646" s="22" t="s">
        <v>718</v>
      </c>
      <c r="C646" s="23"/>
      <c r="D646" s="24">
        <f>SUM(D647+D648)</f>
        <v>16078.98</v>
      </c>
    </row>
    <row r="647" spans="1:4" ht="79.5" customHeight="1" x14ac:dyDescent="0.25">
      <c r="A647" s="21" t="s">
        <v>241</v>
      </c>
      <c r="B647" s="22"/>
      <c r="C647" s="23">
        <v>100</v>
      </c>
      <c r="D647" s="24">
        <v>14424</v>
      </c>
    </row>
    <row r="648" spans="1:4" ht="31.5" x14ac:dyDescent="0.25">
      <c r="A648" s="21" t="s">
        <v>37</v>
      </c>
      <c r="B648" s="22"/>
      <c r="C648" s="23">
        <v>200</v>
      </c>
      <c r="D648" s="24">
        <v>1654.98</v>
      </c>
    </row>
    <row r="649" spans="1:4" ht="68.25" customHeight="1" x14ac:dyDescent="0.25">
      <c r="A649" s="46" t="s">
        <v>563</v>
      </c>
      <c r="B649" s="22" t="s">
        <v>719</v>
      </c>
      <c r="C649" s="23"/>
      <c r="D649" s="24">
        <f>SUM(D650:D651)</f>
        <v>1520</v>
      </c>
    </row>
    <row r="650" spans="1:4" ht="79.5" customHeight="1" x14ac:dyDescent="0.25">
      <c r="A650" s="21" t="s">
        <v>241</v>
      </c>
      <c r="B650" s="22"/>
      <c r="C650" s="23">
        <v>100</v>
      </c>
      <c r="D650" s="24">
        <v>1520</v>
      </c>
    </row>
    <row r="651" spans="1:4" ht="31.5" x14ac:dyDescent="0.25">
      <c r="A651" s="21" t="s">
        <v>37</v>
      </c>
      <c r="B651" s="22"/>
      <c r="C651" s="23">
        <v>200</v>
      </c>
      <c r="D651" s="24">
        <v>0</v>
      </c>
    </row>
    <row r="652" spans="1:4" ht="104.25" customHeight="1" x14ac:dyDescent="0.25">
      <c r="A652" s="46" t="s">
        <v>722</v>
      </c>
      <c r="B652" s="22" t="s">
        <v>555</v>
      </c>
      <c r="C652" s="23"/>
      <c r="D652" s="24">
        <f>SUM(D653+D654)</f>
        <v>2024.8</v>
      </c>
    </row>
    <row r="653" spans="1:4" ht="87.75" customHeight="1" x14ac:dyDescent="0.25">
      <c r="A653" s="21" t="s">
        <v>241</v>
      </c>
      <c r="B653" s="22"/>
      <c r="C653" s="23">
        <v>100</v>
      </c>
      <c r="D653" s="24">
        <v>2024.8</v>
      </c>
    </row>
    <row r="654" spans="1:4" ht="31.5" x14ac:dyDescent="0.25">
      <c r="A654" s="21" t="s">
        <v>37</v>
      </c>
      <c r="B654" s="22"/>
      <c r="C654" s="23">
        <v>200</v>
      </c>
      <c r="D654" s="24">
        <v>0</v>
      </c>
    </row>
    <row r="655" spans="1:4" ht="110.25" x14ac:dyDescent="0.25">
      <c r="A655" s="46" t="s">
        <v>574</v>
      </c>
      <c r="B655" s="22" t="s">
        <v>575</v>
      </c>
      <c r="C655" s="23"/>
      <c r="D655" s="24">
        <f>SUM(D656+D657)</f>
        <v>29580</v>
      </c>
    </row>
    <row r="656" spans="1:4" ht="75.75" customHeight="1" x14ac:dyDescent="0.25">
      <c r="A656" s="21" t="s">
        <v>241</v>
      </c>
      <c r="B656" s="22"/>
      <c r="C656" s="23">
        <v>100</v>
      </c>
      <c r="D656" s="24">
        <v>29580</v>
      </c>
    </row>
    <row r="657" spans="1:4" ht="31.5" x14ac:dyDescent="0.25">
      <c r="A657" s="21" t="s">
        <v>37</v>
      </c>
      <c r="B657" s="22"/>
      <c r="C657" s="23">
        <v>200</v>
      </c>
      <c r="D657" s="24">
        <v>0</v>
      </c>
    </row>
    <row r="658" spans="1:4" ht="94.5" x14ac:dyDescent="0.25">
      <c r="A658" s="46" t="s">
        <v>723</v>
      </c>
      <c r="B658" s="22" t="s">
        <v>578</v>
      </c>
      <c r="C658" s="23"/>
      <c r="D658" s="24">
        <f>SUM(D659+D660)</f>
        <v>2004</v>
      </c>
    </row>
    <row r="659" spans="1:4" ht="94.5" customHeight="1" x14ac:dyDescent="0.25">
      <c r="A659" s="21" t="s">
        <v>241</v>
      </c>
      <c r="B659" s="22"/>
      <c r="C659" s="23">
        <v>100</v>
      </c>
      <c r="D659" s="24">
        <v>2004</v>
      </c>
    </row>
    <row r="660" spans="1:4" ht="31.5" x14ac:dyDescent="0.25">
      <c r="A660" s="21" t="s">
        <v>37</v>
      </c>
      <c r="B660" s="22"/>
      <c r="C660" s="23">
        <v>200</v>
      </c>
      <c r="D660" s="24">
        <v>0</v>
      </c>
    </row>
    <row r="661" spans="1:4" ht="79.5" customHeight="1" x14ac:dyDescent="0.25">
      <c r="A661" s="46" t="s">
        <v>724</v>
      </c>
      <c r="B661" s="57" t="s">
        <v>720</v>
      </c>
      <c r="C661" s="23"/>
      <c r="D661" s="24">
        <f>SUM(D662:D663)</f>
        <v>1073.5999999999999</v>
      </c>
    </row>
    <row r="662" spans="1:4" ht="91.5" customHeight="1" x14ac:dyDescent="0.25">
      <c r="A662" s="21" t="s">
        <v>241</v>
      </c>
      <c r="B662" s="22"/>
      <c r="C662" s="23">
        <v>100</v>
      </c>
      <c r="D662" s="24">
        <v>883.21</v>
      </c>
    </row>
    <row r="663" spans="1:4" ht="74.25" customHeight="1" x14ac:dyDescent="0.25">
      <c r="A663" s="21" t="s">
        <v>37</v>
      </c>
      <c r="B663" s="22"/>
      <c r="C663" s="23">
        <v>200</v>
      </c>
      <c r="D663" s="24">
        <v>190.39</v>
      </c>
    </row>
    <row r="664" spans="1:4" ht="91.5" customHeight="1" x14ac:dyDescent="0.25">
      <c r="A664" s="46" t="s">
        <v>728</v>
      </c>
      <c r="B664" s="22" t="s">
        <v>725</v>
      </c>
      <c r="C664" s="23"/>
      <c r="D664" s="24">
        <f>SUM(D665:D666)</f>
        <v>1279.9100000000001</v>
      </c>
    </row>
    <row r="665" spans="1:4" ht="91.5" customHeight="1" x14ac:dyDescent="0.25">
      <c r="A665" s="21" t="s">
        <v>241</v>
      </c>
      <c r="B665" s="22"/>
      <c r="C665" s="23">
        <v>100</v>
      </c>
      <c r="D665" s="24">
        <v>1052.94</v>
      </c>
    </row>
    <row r="666" spans="1:4" ht="91.5" customHeight="1" x14ac:dyDescent="0.25">
      <c r="A666" s="21" t="s">
        <v>37</v>
      </c>
      <c r="B666" s="22"/>
      <c r="C666" s="23">
        <v>200</v>
      </c>
      <c r="D666" s="24">
        <v>226.97</v>
      </c>
    </row>
    <row r="667" spans="1:4" ht="91.5" customHeight="1" x14ac:dyDescent="0.25">
      <c r="A667" s="46" t="s">
        <v>729</v>
      </c>
      <c r="B667" s="22" t="s">
        <v>726</v>
      </c>
      <c r="C667" s="23"/>
      <c r="D667" s="24">
        <f>SUM(D668:D669)</f>
        <v>1279.9100000000001</v>
      </c>
    </row>
    <row r="668" spans="1:4" ht="91.5" customHeight="1" x14ac:dyDescent="0.25">
      <c r="A668" s="21" t="s">
        <v>241</v>
      </c>
      <c r="B668" s="22"/>
      <c r="C668" s="23">
        <v>100</v>
      </c>
      <c r="D668" s="24">
        <v>1052.94</v>
      </c>
    </row>
    <row r="669" spans="1:4" ht="91.5" customHeight="1" x14ac:dyDescent="0.25">
      <c r="A669" s="21" t="s">
        <v>37</v>
      </c>
      <c r="B669" s="22"/>
      <c r="C669" s="23">
        <v>200</v>
      </c>
      <c r="D669" s="24">
        <v>226.97</v>
      </c>
    </row>
    <row r="670" spans="1:4" ht="91.5" customHeight="1" x14ac:dyDescent="0.25">
      <c r="A670" s="46" t="s">
        <v>730</v>
      </c>
      <c r="B670" s="22" t="s">
        <v>727</v>
      </c>
      <c r="C670" s="23"/>
      <c r="D670" s="24">
        <f>SUM(D671)</f>
        <v>0</v>
      </c>
    </row>
    <row r="671" spans="1:4" ht="91.5" customHeight="1" x14ac:dyDescent="0.25">
      <c r="A671" s="21" t="s">
        <v>241</v>
      </c>
      <c r="B671" s="22"/>
      <c r="C671" s="23">
        <v>100</v>
      </c>
      <c r="D671" s="24">
        <v>0</v>
      </c>
    </row>
    <row r="672" spans="1:4" ht="66" customHeight="1" x14ac:dyDescent="0.25">
      <c r="A672" s="46" t="s">
        <v>527</v>
      </c>
      <c r="B672" s="57" t="s">
        <v>528</v>
      </c>
      <c r="C672" s="12"/>
      <c r="D672" s="35">
        <f>SUM(D673:D674)</f>
        <v>23948.58</v>
      </c>
    </row>
    <row r="673" spans="1:4" ht="81" customHeight="1" x14ac:dyDescent="0.25">
      <c r="A673" s="21" t="s">
        <v>241</v>
      </c>
      <c r="B673" s="22"/>
      <c r="C673" s="23">
        <v>100</v>
      </c>
      <c r="D673" s="24">
        <v>15168.49</v>
      </c>
    </row>
    <row r="674" spans="1:4" ht="31.5" x14ac:dyDescent="0.25">
      <c r="A674" s="21" t="s">
        <v>37</v>
      </c>
      <c r="B674" s="22"/>
      <c r="C674" s="23">
        <v>200</v>
      </c>
      <c r="D674" s="24">
        <v>8780.09</v>
      </c>
    </row>
    <row r="675" spans="1:4" ht="63" x14ac:dyDescent="0.25">
      <c r="A675" s="46" t="s">
        <v>535</v>
      </c>
      <c r="B675" s="22" t="s">
        <v>536</v>
      </c>
      <c r="C675" s="23"/>
      <c r="D675" s="24">
        <f>SUM(D676+D677)</f>
        <v>54119.24</v>
      </c>
    </row>
    <row r="676" spans="1:4" ht="78.75" x14ac:dyDescent="0.25">
      <c r="A676" s="21" t="s">
        <v>241</v>
      </c>
      <c r="B676" s="22"/>
      <c r="C676" s="23">
        <v>100</v>
      </c>
      <c r="D676" s="24">
        <v>40119.24</v>
      </c>
    </row>
    <row r="677" spans="1:4" ht="31.5" x14ac:dyDescent="0.25">
      <c r="A677" s="21" t="s">
        <v>37</v>
      </c>
      <c r="B677" s="22"/>
      <c r="C677" s="23">
        <v>200</v>
      </c>
      <c r="D677" s="24">
        <v>14000</v>
      </c>
    </row>
    <row r="678" spans="1:4" ht="47.25" x14ac:dyDescent="0.25">
      <c r="A678" s="46" t="s">
        <v>564</v>
      </c>
      <c r="B678" s="22" t="s">
        <v>565</v>
      </c>
      <c r="C678" s="23"/>
      <c r="D678" s="24">
        <f>SUM(D679+D680)</f>
        <v>1821.92</v>
      </c>
    </row>
    <row r="679" spans="1:4" ht="78.75" x14ac:dyDescent="0.25">
      <c r="A679" s="21" t="s">
        <v>241</v>
      </c>
      <c r="B679" s="22"/>
      <c r="C679" s="23">
        <v>100</v>
      </c>
      <c r="D679" s="24">
        <v>1821.92</v>
      </c>
    </row>
    <row r="680" spans="1:4" ht="31.5" x14ac:dyDescent="0.25">
      <c r="A680" s="21" t="s">
        <v>37</v>
      </c>
      <c r="B680" s="22"/>
      <c r="C680" s="23">
        <v>200</v>
      </c>
      <c r="D680" s="24">
        <v>0</v>
      </c>
    </row>
    <row r="681" spans="1:4" ht="47.25" x14ac:dyDescent="0.25">
      <c r="A681" s="46" t="s">
        <v>544</v>
      </c>
      <c r="B681" s="22" t="s">
        <v>545</v>
      </c>
      <c r="C681" s="23"/>
      <c r="D681" s="24">
        <f>SUM(D682+D683)</f>
        <v>8805.94</v>
      </c>
    </row>
    <row r="682" spans="1:4" ht="78.75" x14ac:dyDescent="0.25">
      <c r="A682" s="21" t="s">
        <v>241</v>
      </c>
      <c r="B682" s="22"/>
      <c r="C682" s="23">
        <v>100</v>
      </c>
      <c r="D682" s="24">
        <v>8805.94</v>
      </c>
    </row>
    <row r="683" spans="1:4" ht="31.5" x14ac:dyDescent="0.25">
      <c r="A683" s="21" t="s">
        <v>37</v>
      </c>
      <c r="B683" s="22"/>
      <c r="C683" s="23">
        <v>200</v>
      </c>
      <c r="D683" s="24">
        <v>0</v>
      </c>
    </row>
    <row r="684" spans="1:4" ht="47.25" x14ac:dyDescent="0.25">
      <c r="A684" s="46" t="s">
        <v>731</v>
      </c>
      <c r="B684" s="22" t="s">
        <v>550</v>
      </c>
      <c r="C684" s="23"/>
      <c r="D684" s="24">
        <f>SUM(D685+D686)</f>
        <v>19803.2</v>
      </c>
    </row>
    <row r="685" spans="1:4" ht="78.75" x14ac:dyDescent="0.25">
      <c r="A685" s="21" t="s">
        <v>241</v>
      </c>
      <c r="B685" s="22"/>
      <c r="C685" s="23">
        <v>100</v>
      </c>
      <c r="D685" s="24">
        <v>17308.22</v>
      </c>
    </row>
    <row r="686" spans="1:4" ht="31.5" x14ac:dyDescent="0.25">
      <c r="A686" s="21" t="s">
        <v>37</v>
      </c>
      <c r="B686" s="22"/>
      <c r="C686" s="23">
        <v>200</v>
      </c>
      <c r="D686" s="24">
        <v>2494.98</v>
      </c>
    </row>
    <row r="687" spans="1:4" ht="94.5" x14ac:dyDescent="0.25">
      <c r="A687" s="46" t="s">
        <v>732</v>
      </c>
      <c r="B687" s="22" t="s">
        <v>556</v>
      </c>
      <c r="C687" s="23"/>
      <c r="D687" s="24">
        <f>SUM(D688+D689)</f>
        <v>2429.23</v>
      </c>
    </row>
    <row r="688" spans="1:4" ht="78.75" x14ac:dyDescent="0.25">
      <c r="A688" s="21" t="s">
        <v>241</v>
      </c>
      <c r="B688" s="22"/>
      <c r="C688" s="23">
        <v>100</v>
      </c>
      <c r="D688" s="24">
        <v>2429.23</v>
      </c>
    </row>
    <row r="689" spans="1:4" ht="31.5" x14ac:dyDescent="0.25">
      <c r="A689" s="21" t="s">
        <v>37</v>
      </c>
      <c r="B689" s="22"/>
      <c r="C689" s="23">
        <v>200</v>
      </c>
      <c r="D689" s="24">
        <v>0</v>
      </c>
    </row>
    <row r="690" spans="1:4" ht="47.25" x14ac:dyDescent="0.25">
      <c r="A690" s="46" t="s">
        <v>568</v>
      </c>
      <c r="B690" s="22" t="s">
        <v>569</v>
      </c>
      <c r="C690" s="23"/>
      <c r="D690" s="24">
        <f>SUM(D691+D692)</f>
        <v>42721.760000000002</v>
      </c>
    </row>
    <row r="691" spans="1:4" ht="78.75" x14ac:dyDescent="0.25">
      <c r="A691" s="21" t="s">
        <v>241</v>
      </c>
      <c r="B691" s="22"/>
      <c r="C691" s="23">
        <v>100</v>
      </c>
      <c r="D691" s="24">
        <v>32862.89</v>
      </c>
    </row>
    <row r="692" spans="1:4" ht="31.5" x14ac:dyDescent="0.25">
      <c r="A692" s="21" t="s">
        <v>37</v>
      </c>
      <c r="B692" s="22"/>
      <c r="C692" s="23">
        <v>200</v>
      </c>
      <c r="D692" s="24">
        <v>9858.8700000000008</v>
      </c>
    </row>
    <row r="693" spans="1:4" ht="94.5" x14ac:dyDescent="0.25">
      <c r="A693" s="46" t="s">
        <v>737</v>
      </c>
      <c r="B693" s="22" t="s">
        <v>579</v>
      </c>
      <c r="C693" s="23"/>
      <c r="D693" s="24">
        <f>SUM(D694+D695)</f>
        <v>1092.17</v>
      </c>
    </row>
    <row r="694" spans="1:4" ht="89.25" customHeight="1" x14ac:dyDescent="0.25">
      <c r="A694" s="21" t="s">
        <v>241</v>
      </c>
      <c r="B694" s="22"/>
      <c r="C694" s="23">
        <v>100</v>
      </c>
      <c r="D694" s="24">
        <v>476.23</v>
      </c>
    </row>
    <row r="695" spans="1:4" ht="55.5" customHeight="1" x14ac:dyDescent="0.25">
      <c r="A695" s="21" t="s">
        <v>37</v>
      </c>
      <c r="B695" s="22"/>
      <c r="C695" s="23">
        <v>200</v>
      </c>
      <c r="D695" s="24">
        <v>615.94000000000005</v>
      </c>
    </row>
    <row r="696" spans="1:4" ht="63" x14ac:dyDescent="0.25">
      <c r="A696" s="46" t="s">
        <v>738</v>
      </c>
      <c r="B696" s="22" t="s">
        <v>733</v>
      </c>
      <c r="C696" s="23"/>
      <c r="D696" s="24">
        <f>SUM(D697)</f>
        <v>0</v>
      </c>
    </row>
    <row r="697" spans="1:4" ht="78.75" x14ac:dyDescent="0.25">
      <c r="A697" s="21" t="s">
        <v>241</v>
      </c>
      <c r="B697" s="22"/>
      <c r="C697" s="23">
        <v>100</v>
      </c>
      <c r="D697" s="24">
        <v>0</v>
      </c>
    </row>
    <row r="698" spans="1:4" ht="63" x14ac:dyDescent="0.25">
      <c r="A698" s="46" t="s">
        <v>739</v>
      </c>
      <c r="B698" s="22" t="s">
        <v>734</v>
      </c>
      <c r="C698" s="23"/>
      <c r="D698" s="24">
        <f>SUM(D699)</f>
        <v>0</v>
      </c>
    </row>
    <row r="699" spans="1:4" ht="78.75" x14ac:dyDescent="0.25">
      <c r="A699" s="21" t="s">
        <v>241</v>
      </c>
      <c r="B699" s="22"/>
      <c r="C699" s="23">
        <v>100</v>
      </c>
      <c r="D699" s="24">
        <v>0</v>
      </c>
    </row>
    <row r="700" spans="1:4" ht="63" x14ac:dyDescent="0.25">
      <c r="A700" s="46" t="s">
        <v>740</v>
      </c>
      <c r="B700" s="22" t="s">
        <v>735</v>
      </c>
      <c r="C700" s="23"/>
      <c r="D700" s="24">
        <f>SUM(D701)</f>
        <v>0</v>
      </c>
    </row>
    <row r="701" spans="1:4" ht="78.75" x14ac:dyDescent="0.25">
      <c r="A701" s="21" t="s">
        <v>241</v>
      </c>
      <c r="B701" s="22"/>
      <c r="C701" s="23">
        <v>100</v>
      </c>
      <c r="D701" s="24">
        <v>0</v>
      </c>
    </row>
    <row r="702" spans="1:4" ht="63" x14ac:dyDescent="0.25">
      <c r="A702" s="46" t="s">
        <v>741</v>
      </c>
      <c r="B702" s="22" t="s">
        <v>736</v>
      </c>
      <c r="C702" s="23"/>
      <c r="D702" s="24">
        <f>SUM(D703)</f>
        <v>0</v>
      </c>
    </row>
    <row r="703" spans="1:4" ht="78.75" x14ac:dyDescent="0.25">
      <c r="A703" s="21" t="s">
        <v>241</v>
      </c>
      <c r="B703" s="22"/>
      <c r="C703" s="23">
        <v>100</v>
      </c>
      <c r="D703" s="24">
        <v>0</v>
      </c>
    </row>
    <row r="704" spans="1:4" ht="64.5" customHeight="1" x14ac:dyDescent="0.25">
      <c r="A704" s="46" t="s">
        <v>529</v>
      </c>
      <c r="B704" s="57" t="s">
        <v>530</v>
      </c>
      <c r="C704" s="12"/>
      <c r="D704" s="35">
        <f>SUM(D705:D706)</f>
        <v>26894.87</v>
      </c>
    </row>
    <row r="705" spans="1:4" ht="81.75" customHeight="1" x14ac:dyDescent="0.25">
      <c r="A705" s="21" t="s">
        <v>241</v>
      </c>
      <c r="B705" s="22"/>
      <c r="C705" s="23">
        <v>100</v>
      </c>
      <c r="D705" s="24">
        <v>18623.91</v>
      </c>
    </row>
    <row r="706" spans="1:4" ht="31.5" x14ac:dyDescent="0.25">
      <c r="A706" s="21" t="s">
        <v>37</v>
      </c>
      <c r="B706" s="22"/>
      <c r="C706" s="23">
        <v>200</v>
      </c>
      <c r="D706" s="24">
        <v>8270.9599999999991</v>
      </c>
    </row>
    <row r="707" spans="1:4" ht="64.5" customHeight="1" x14ac:dyDescent="0.25">
      <c r="A707" s="46" t="s">
        <v>537</v>
      </c>
      <c r="B707" s="57" t="s">
        <v>538</v>
      </c>
      <c r="C707" s="12"/>
      <c r="D707" s="35">
        <f>SUM(D708:D709)</f>
        <v>52660.24</v>
      </c>
    </row>
    <row r="708" spans="1:4" ht="78" customHeight="1" x14ac:dyDescent="0.25">
      <c r="A708" s="21" t="s">
        <v>241</v>
      </c>
      <c r="B708" s="22"/>
      <c r="C708" s="23">
        <v>100</v>
      </c>
      <c r="D708" s="24">
        <v>38660.239999999998</v>
      </c>
    </row>
    <row r="709" spans="1:4" ht="31.5" customHeight="1" x14ac:dyDescent="0.25">
      <c r="A709" s="21" t="s">
        <v>37</v>
      </c>
      <c r="B709" s="22"/>
      <c r="C709" s="23">
        <v>200</v>
      </c>
      <c r="D709" s="24">
        <v>14000</v>
      </c>
    </row>
    <row r="710" spans="1:4" ht="46.5" customHeight="1" x14ac:dyDescent="0.25">
      <c r="A710" s="46" t="s">
        <v>546</v>
      </c>
      <c r="B710" s="57" t="s">
        <v>547</v>
      </c>
      <c r="C710" s="12"/>
      <c r="D710" s="35">
        <f>SUM(D711:D712)</f>
        <v>8805.94</v>
      </c>
    </row>
    <row r="711" spans="1:4" ht="81" customHeight="1" x14ac:dyDescent="0.25">
      <c r="A711" s="21" t="s">
        <v>241</v>
      </c>
      <c r="B711" s="22"/>
      <c r="C711" s="23">
        <v>100</v>
      </c>
      <c r="D711" s="24">
        <v>8805.94</v>
      </c>
    </row>
    <row r="712" spans="1:4" ht="31.5" x14ac:dyDescent="0.25">
      <c r="A712" s="21" t="s">
        <v>37</v>
      </c>
      <c r="B712" s="22"/>
      <c r="C712" s="23">
        <v>200</v>
      </c>
      <c r="D712" s="24">
        <v>0</v>
      </c>
    </row>
    <row r="713" spans="1:4" ht="47.25" x14ac:dyDescent="0.25">
      <c r="A713" s="46" t="s">
        <v>551</v>
      </c>
      <c r="B713" s="57" t="s">
        <v>552</v>
      </c>
      <c r="C713" s="12"/>
      <c r="D713" s="35">
        <f>SUM(D714:D715)</f>
        <v>17308.22</v>
      </c>
    </row>
    <row r="714" spans="1:4" ht="88.5" customHeight="1" x14ac:dyDescent="0.25">
      <c r="A714" s="21" t="s">
        <v>241</v>
      </c>
      <c r="B714" s="22"/>
      <c r="C714" s="23">
        <v>100</v>
      </c>
      <c r="D714" s="24">
        <v>17308.22</v>
      </c>
    </row>
    <row r="715" spans="1:4" ht="60" customHeight="1" x14ac:dyDescent="0.25">
      <c r="A715" s="21" t="s">
        <v>37</v>
      </c>
      <c r="B715" s="22"/>
      <c r="C715" s="23">
        <v>200</v>
      </c>
      <c r="D715" s="24">
        <v>0</v>
      </c>
    </row>
    <row r="716" spans="1:4" ht="67.5" customHeight="1" x14ac:dyDescent="0.25">
      <c r="A716" s="46" t="s">
        <v>566</v>
      </c>
      <c r="B716" s="22" t="s">
        <v>567</v>
      </c>
      <c r="C716" s="23"/>
      <c r="D716" s="24">
        <f>SUM(D717+D718)</f>
        <v>1821.92</v>
      </c>
    </row>
    <row r="717" spans="1:4" ht="83.25" customHeight="1" x14ac:dyDescent="0.25">
      <c r="A717" s="21" t="s">
        <v>241</v>
      </c>
      <c r="B717" s="22"/>
      <c r="C717" s="23">
        <v>100</v>
      </c>
      <c r="D717" s="24">
        <v>1821.92</v>
      </c>
    </row>
    <row r="718" spans="1:4" ht="83.25" customHeight="1" x14ac:dyDescent="0.25">
      <c r="A718" s="21" t="s">
        <v>37</v>
      </c>
      <c r="B718" s="22"/>
      <c r="C718" s="23">
        <v>200</v>
      </c>
      <c r="D718" s="24">
        <v>0</v>
      </c>
    </row>
    <row r="719" spans="1:4" ht="100.5" customHeight="1" x14ac:dyDescent="0.25">
      <c r="A719" s="46" t="s">
        <v>557</v>
      </c>
      <c r="B719" s="57" t="s">
        <v>558</v>
      </c>
      <c r="C719" s="12"/>
      <c r="D719" s="35">
        <f>SUM(D720:D721)</f>
        <v>3154.84</v>
      </c>
    </row>
    <row r="720" spans="1:4" ht="98.25" customHeight="1" x14ac:dyDescent="0.25">
      <c r="A720" s="21" t="s">
        <v>241</v>
      </c>
      <c r="B720" s="22"/>
      <c r="C720" s="23">
        <v>100</v>
      </c>
      <c r="D720" s="24">
        <v>2429.23</v>
      </c>
    </row>
    <row r="721" spans="1:4" ht="81.75" customHeight="1" x14ac:dyDescent="0.25">
      <c r="A721" s="21" t="s">
        <v>37</v>
      </c>
      <c r="B721" s="22"/>
      <c r="C721" s="23">
        <v>200</v>
      </c>
      <c r="D721" s="24">
        <v>725.61</v>
      </c>
    </row>
    <row r="722" spans="1:4" ht="47.25" x14ac:dyDescent="0.25">
      <c r="A722" s="46" t="s">
        <v>570</v>
      </c>
      <c r="B722" s="57" t="s">
        <v>571</v>
      </c>
      <c r="C722" s="12"/>
      <c r="D722" s="35">
        <f>SUM(D723:D724)</f>
        <v>52580.619999999995</v>
      </c>
    </row>
    <row r="723" spans="1:4" ht="91.5" customHeight="1" x14ac:dyDescent="0.25">
      <c r="A723" s="21" t="s">
        <v>241</v>
      </c>
      <c r="B723" s="22"/>
      <c r="C723" s="23">
        <v>100</v>
      </c>
      <c r="D723" s="24">
        <v>40446.629999999997</v>
      </c>
    </row>
    <row r="724" spans="1:4" ht="81" customHeight="1" x14ac:dyDescent="0.25">
      <c r="A724" s="21" t="s">
        <v>37</v>
      </c>
      <c r="B724" s="22"/>
      <c r="C724" s="23">
        <v>200</v>
      </c>
      <c r="D724" s="24">
        <v>12133.99</v>
      </c>
    </row>
    <row r="725" spans="1:4" ht="57" customHeight="1" x14ac:dyDescent="0.25">
      <c r="A725" s="18" t="s">
        <v>580</v>
      </c>
      <c r="B725" s="59" t="s">
        <v>581</v>
      </c>
      <c r="C725" s="12"/>
      <c r="D725" s="35">
        <f>SUM(D726:D727)</f>
        <v>935.74</v>
      </c>
    </row>
    <row r="726" spans="1:4" ht="78" customHeight="1" x14ac:dyDescent="0.25">
      <c r="A726" s="21" t="s">
        <v>241</v>
      </c>
      <c r="B726" s="22"/>
      <c r="C726" s="23">
        <v>100</v>
      </c>
      <c r="D726" s="24">
        <v>476.23</v>
      </c>
    </row>
    <row r="727" spans="1:4" ht="79.5" customHeight="1" x14ac:dyDescent="0.25">
      <c r="A727" s="21" t="s">
        <v>37</v>
      </c>
      <c r="B727" s="22"/>
      <c r="C727" s="23">
        <v>200</v>
      </c>
      <c r="D727" s="24">
        <v>459.51</v>
      </c>
    </row>
    <row r="728" spans="1:4" ht="32.25" customHeight="1" x14ac:dyDescent="0.25">
      <c r="A728" s="61" t="s">
        <v>582</v>
      </c>
      <c r="B728" s="61"/>
      <c r="C728" s="61"/>
      <c r="D728" s="13">
        <f>SUM(D11+D92+D179+D307+D328+D337+D351+D356+D364+D396+D420+D425+D469+D486+D494+D499+D523)</f>
        <v>531283318.17999995</v>
      </c>
    </row>
    <row r="729" spans="1:4" ht="48" customHeight="1" x14ac:dyDescent="0.25"/>
    <row r="730" spans="1:4" ht="85.5" customHeight="1" x14ac:dyDescent="0.25">
      <c r="D730" s="63"/>
    </row>
    <row r="731" spans="1:4" ht="33.75" customHeight="1" x14ac:dyDescent="0.25"/>
    <row r="732" spans="1:4" ht="114" customHeight="1" x14ac:dyDescent="0.25"/>
    <row r="733" spans="1:4" ht="81" customHeight="1" x14ac:dyDescent="0.25">
      <c r="D733" s="63"/>
    </row>
    <row r="734" spans="1:4" ht="33.75" customHeight="1" x14ac:dyDescent="0.25"/>
    <row r="735" spans="1:4" ht="114.75" customHeight="1" x14ac:dyDescent="0.25"/>
    <row r="736" spans="1:4" ht="84.75" customHeight="1" x14ac:dyDescent="0.25"/>
    <row r="737" ht="33.75" customHeight="1" x14ac:dyDescent="0.25"/>
    <row r="738" ht="101.25" customHeight="1" x14ac:dyDescent="0.25"/>
    <row r="739" ht="82.5" customHeight="1" x14ac:dyDescent="0.25"/>
    <row r="740" ht="33.75" customHeight="1" x14ac:dyDescent="0.25"/>
    <row r="741" ht="94.5" customHeight="1" x14ac:dyDescent="0.25"/>
    <row r="742" ht="89.25" customHeight="1" x14ac:dyDescent="0.25"/>
    <row r="743" ht="33.75" customHeight="1" x14ac:dyDescent="0.25"/>
    <row r="744" ht="96.75" customHeight="1" x14ac:dyDescent="0.25"/>
    <row r="745" ht="81" customHeight="1" x14ac:dyDescent="0.25"/>
    <row r="746" ht="33.75" customHeight="1" x14ac:dyDescent="0.25"/>
    <row r="747" ht="95.25" customHeight="1" x14ac:dyDescent="0.25"/>
    <row r="748" ht="81" customHeight="1" x14ac:dyDescent="0.25"/>
    <row r="749" ht="33.75" customHeight="1" x14ac:dyDescent="0.25"/>
    <row r="750" ht="95.25" customHeight="1" x14ac:dyDescent="0.25"/>
    <row r="751" ht="84" customHeight="1" x14ac:dyDescent="0.25"/>
    <row r="752" ht="33.75" customHeight="1" x14ac:dyDescent="0.25"/>
    <row r="753" ht="33.75" customHeight="1" x14ac:dyDescent="0.25"/>
  </sheetData>
  <mergeCells count="6">
    <mergeCell ref="A8:D8"/>
    <mergeCell ref="A1:D1"/>
    <mergeCell ref="A2:D2"/>
    <mergeCell ref="A3:D3"/>
    <mergeCell ref="A4:D4"/>
    <mergeCell ref="A5:D5"/>
  </mergeCells>
  <pageMargins left="0.25" right="0.25" top="0.75" bottom="0.75" header="0.3" footer="0.3"/>
  <pageSetup paperSize="9" scale="98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2023-12-22T10:39:41Z</dcterms:modified>
</cp:coreProperties>
</file>