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345" windowWidth="14805" windowHeight="7770"/>
  </bookViews>
  <sheets>
    <sheet name="вед.струк.расх.2021" sheetId="4" r:id="rId1"/>
  </sheets>
  <definedNames>
    <definedName name="_xlnm.Print_Titles" localSheetId="0">вед.струк.расх.2021!$10:$10</definedName>
  </definedNames>
  <calcPr calcId="145621"/>
</workbook>
</file>

<file path=xl/calcChain.xml><?xml version="1.0" encoding="utf-8"?>
<calcChain xmlns="http://schemas.openxmlformats.org/spreadsheetml/2006/main">
  <c r="E447" i="4" l="1"/>
  <c r="E414" i="4" l="1"/>
  <c r="E396" i="4"/>
  <c r="E491" i="4" l="1"/>
  <c r="E490" i="4" s="1"/>
  <c r="E459" i="4"/>
  <c r="E167" i="4"/>
  <c r="E500" i="4" l="1"/>
  <c r="E476" i="4"/>
  <c r="E286" i="4"/>
  <c r="E284" i="4"/>
  <c r="E282" i="4"/>
  <c r="E32" i="4" l="1"/>
  <c r="E31" i="4" s="1"/>
  <c r="E152" i="4" l="1"/>
  <c r="E483" i="4" l="1"/>
  <c r="E481" i="4"/>
  <c r="E479" i="4" l="1"/>
  <c r="E478" i="4" s="1"/>
  <c r="E280" i="4"/>
  <c r="E279" i="4" s="1"/>
  <c r="E532" i="4" l="1"/>
  <c r="E530" i="4"/>
  <c r="E529" i="4" l="1"/>
  <c r="E316" i="4"/>
  <c r="E314" i="4"/>
  <c r="E313" i="4" s="1"/>
  <c r="E312" i="4" s="1"/>
  <c r="E311" i="4" s="1"/>
  <c r="E292" i="4" l="1"/>
  <c r="E291" i="4" s="1"/>
  <c r="E250" i="4"/>
  <c r="E675" i="4" l="1"/>
  <c r="E672" i="4"/>
  <c r="E669" i="4"/>
  <c r="E666" i="4"/>
  <c r="E664" i="4"/>
  <c r="E661" i="4"/>
  <c r="E656" i="4"/>
  <c r="E653" i="4"/>
  <c r="E650" i="4"/>
  <c r="E647" i="4"/>
  <c r="E644" i="4"/>
  <c r="E641" i="4"/>
  <c r="E638" i="4"/>
  <c r="E635" i="4"/>
  <c r="E632" i="4"/>
  <c r="E629" i="4"/>
  <c r="E626" i="4"/>
  <c r="E623" i="4"/>
  <c r="E620" i="4"/>
  <c r="E617" i="4"/>
  <c r="E614" i="4"/>
  <c r="E611" i="4"/>
  <c r="E608" i="4"/>
  <c r="E605" i="4"/>
  <c r="E602" i="4"/>
  <c r="E599" i="4"/>
  <c r="E594" i="4"/>
  <c r="E591" i="4"/>
  <c r="E590" i="4" s="1"/>
  <c r="E588" i="4"/>
  <c r="E587" i="4" s="1"/>
  <c r="E585" i="4"/>
  <c r="E584" i="4" s="1"/>
  <c r="E581" i="4"/>
  <c r="E580" i="4" s="1"/>
  <c r="E578" i="4"/>
  <c r="E577" i="4" s="1"/>
  <c r="E574" i="4"/>
  <c r="E573" i="4" s="1"/>
  <c r="E571" i="4"/>
  <c r="E570" i="4" s="1"/>
  <c r="E568" i="4"/>
  <c r="E567" i="4" s="1"/>
  <c r="E564" i="4"/>
  <c r="E563" i="4" s="1"/>
  <c r="E562" i="4" s="1"/>
  <c r="E559" i="4"/>
  <c r="E557" i="4"/>
  <c r="E555" i="4"/>
  <c r="E553" i="4"/>
  <c r="E551" i="4"/>
  <c r="E548" i="4"/>
  <c r="E543" i="4"/>
  <c r="E542" i="4" s="1"/>
  <c r="E540" i="4"/>
  <c r="E539" i="4" s="1"/>
  <c r="E536" i="4"/>
  <c r="E535" i="4" s="1"/>
  <c r="E534" i="4" s="1"/>
  <c r="E527" i="4"/>
  <c r="E525" i="4"/>
  <c r="E523" i="4"/>
  <c r="E521" i="4"/>
  <c r="E519" i="4"/>
  <c r="E517" i="4"/>
  <c r="E514" i="4"/>
  <c r="E512" i="4"/>
  <c r="E510" i="4"/>
  <c r="E508" i="4"/>
  <c r="E506" i="4"/>
  <c r="E504" i="4"/>
  <c r="E498" i="4"/>
  <c r="E494" i="4"/>
  <c r="E493" i="4" s="1"/>
  <c r="E488" i="4"/>
  <c r="E486" i="4"/>
  <c r="E474" i="4"/>
  <c r="E472" i="4"/>
  <c r="E470" i="4"/>
  <c r="E468" i="4"/>
  <c r="E466" i="4"/>
  <c r="E464" i="4"/>
  <c r="E462" i="4"/>
  <c r="E457" i="4"/>
  <c r="E455" i="4"/>
  <c r="E453" i="4"/>
  <c r="E451" i="4"/>
  <c r="E449" i="4"/>
  <c r="E445" i="4"/>
  <c r="E442" i="4"/>
  <c r="E440" i="4"/>
  <c r="E435" i="4"/>
  <c r="E434" i="4" s="1"/>
  <c r="E433" i="4" s="1"/>
  <c r="E432" i="4" s="1"/>
  <c r="E428" i="4"/>
  <c r="E427" i="4" s="1"/>
  <c r="E425" i="4"/>
  <c r="E423" i="4"/>
  <c r="E418" i="4"/>
  <c r="E416" i="4"/>
  <c r="E412" i="4"/>
  <c r="E409" i="4"/>
  <c r="E407" i="4"/>
  <c r="E404" i="4"/>
  <c r="E401" i="4"/>
  <c r="E400" i="4" s="1"/>
  <c r="E398" i="4"/>
  <c r="E394" i="4"/>
  <c r="E392" i="4"/>
  <c r="E390" i="4"/>
  <c r="E387" i="4"/>
  <c r="E384" i="4"/>
  <c r="E381" i="4"/>
  <c r="E378" i="4"/>
  <c r="E375" i="4"/>
  <c r="E373" i="4"/>
  <c r="E371" i="4"/>
  <c r="E368" i="4"/>
  <c r="E365" i="4"/>
  <c r="E362" i="4"/>
  <c r="E359" i="4"/>
  <c r="E352" i="4"/>
  <c r="E348" i="4"/>
  <c r="E345" i="4"/>
  <c r="E344" i="4" s="1"/>
  <c r="E343" i="4" s="1"/>
  <c r="E342" i="4" s="1"/>
  <c r="E340" i="4"/>
  <c r="E339" i="4" s="1"/>
  <c r="E338" i="4" s="1"/>
  <c r="E336" i="4"/>
  <c r="E335" i="4" s="1"/>
  <c r="E333" i="4"/>
  <c r="E332" i="4" s="1"/>
  <c r="E329" i="4"/>
  <c r="E328" i="4" s="1"/>
  <c r="E326" i="4"/>
  <c r="E325" i="4" s="1"/>
  <c r="E321" i="4"/>
  <c r="E320" i="4" s="1"/>
  <c r="E319" i="4" s="1"/>
  <c r="E318" i="4" s="1"/>
  <c r="E309" i="4"/>
  <c r="E307" i="4"/>
  <c r="E304" i="4"/>
  <c r="E302" i="4"/>
  <c r="E300" i="4"/>
  <c r="E297" i="4"/>
  <c r="E289" i="4"/>
  <c r="E288" i="4" s="1"/>
  <c r="E276" i="4"/>
  <c r="E275" i="4" s="1"/>
  <c r="E271" i="4"/>
  <c r="E268" i="4"/>
  <c r="E265" i="4"/>
  <c r="E263" i="4"/>
  <c r="E260" i="4"/>
  <c r="E258" i="4"/>
  <c r="E256" i="4"/>
  <c r="E254" i="4"/>
  <c r="E252" i="4"/>
  <c r="E248" i="4"/>
  <c r="E246" i="4"/>
  <c r="E244" i="4"/>
  <c r="E242" i="4"/>
  <c r="E235" i="4"/>
  <c r="E232" i="4"/>
  <c r="E229" i="4"/>
  <c r="E226" i="4"/>
  <c r="E223" i="4"/>
  <c r="E220" i="4"/>
  <c r="E217" i="4"/>
  <c r="E216" i="4" s="1"/>
  <c r="E214" i="4"/>
  <c r="E213" i="4" s="1"/>
  <c r="E211" i="4"/>
  <c r="E210" i="4" s="1"/>
  <c r="E206" i="4"/>
  <c r="E205" i="4" s="1"/>
  <c r="E204" i="4" s="1"/>
  <c r="E203" i="4" s="1"/>
  <c r="E199" i="4"/>
  <c r="E196" i="4"/>
  <c r="E193" i="4"/>
  <c r="E190" i="4"/>
  <c r="E187" i="4"/>
  <c r="E184" i="4"/>
  <c r="E181" i="4"/>
  <c r="E178" i="4"/>
  <c r="E175" i="4"/>
  <c r="E172" i="4"/>
  <c r="E169" i="4"/>
  <c r="E164" i="4"/>
  <c r="E162" i="4"/>
  <c r="E160" i="4"/>
  <c r="E158" i="4"/>
  <c r="E156" i="4"/>
  <c r="E154" i="4"/>
  <c r="E150" i="4"/>
  <c r="E146" i="4"/>
  <c r="E144" i="4"/>
  <c r="E140" i="4"/>
  <c r="E138" i="4"/>
  <c r="E135" i="4"/>
  <c r="E134" i="4" s="1"/>
  <c r="E132" i="4"/>
  <c r="E131" i="4" s="1"/>
  <c r="E128" i="4"/>
  <c r="E127" i="4" s="1"/>
  <c r="E125" i="4"/>
  <c r="E124" i="4" s="1"/>
  <c r="E121" i="4"/>
  <c r="E120" i="4" s="1"/>
  <c r="E116" i="4"/>
  <c r="E115" i="4" s="1"/>
  <c r="E114" i="4" s="1"/>
  <c r="E113" i="4" s="1"/>
  <c r="E111" i="4"/>
  <c r="E110" i="4" s="1"/>
  <c r="E108" i="4"/>
  <c r="E107" i="4" s="1"/>
  <c r="E105" i="4"/>
  <c r="E104" i="4" s="1"/>
  <c r="E102" i="4"/>
  <c r="E101" i="4" s="1"/>
  <c r="E97" i="4"/>
  <c r="E96" i="4" s="1"/>
  <c r="E94" i="4"/>
  <c r="E93" i="4" s="1"/>
  <c r="E90" i="4"/>
  <c r="E89" i="4" s="1"/>
  <c r="E87" i="4"/>
  <c r="E86" i="4" s="1"/>
  <c r="E84" i="4"/>
  <c r="E83" i="4" s="1"/>
  <c r="E79" i="4"/>
  <c r="E78" i="4" s="1"/>
  <c r="E77" i="4" s="1"/>
  <c r="E76" i="4" s="1"/>
  <c r="E74" i="4"/>
  <c r="E72" i="4"/>
  <c r="E70" i="4"/>
  <c r="E68" i="4"/>
  <c r="E66" i="4"/>
  <c r="E64" i="4"/>
  <c r="E62" i="4"/>
  <c r="E58" i="4"/>
  <c r="E57" i="4" s="1"/>
  <c r="E55" i="4"/>
  <c r="E54" i="4" s="1"/>
  <c r="E50" i="4"/>
  <c r="E49" i="4" s="1"/>
  <c r="E48" i="4" s="1"/>
  <c r="E46" i="4"/>
  <c r="E44" i="4"/>
  <c r="E42" i="4"/>
  <c r="E37" i="4"/>
  <c r="E36" i="4" s="1"/>
  <c r="E35" i="4" s="1"/>
  <c r="E30" i="4"/>
  <c r="E29" i="4" s="1"/>
  <c r="E27" i="4"/>
  <c r="E26" i="4" s="1"/>
  <c r="E24" i="4"/>
  <c r="E23" i="4" s="1"/>
  <c r="E20" i="4"/>
  <c r="E19" i="4" s="1"/>
  <c r="E18" i="4" s="1"/>
  <c r="E15" i="4"/>
  <c r="E14" i="4" s="1"/>
  <c r="E13" i="4" s="1"/>
  <c r="E12" i="4" s="1"/>
  <c r="E358" i="4" l="1"/>
  <c r="E411" i="4"/>
  <c r="E100" i="4"/>
  <c r="E99" i="4" s="1"/>
  <c r="E53" i="4"/>
  <c r="E137" i="4"/>
  <c r="E660" i="4"/>
  <c r="E659" i="4" s="1"/>
  <c r="E444" i="4"/>
  <c r="E296" i="4"/>
  <c r="E461" i="4"/>
  <c r="E497" i="4"/>
  <c r="E496" i="4" s="1"/>
  <c r="E583" i="4"/>
  <c r="E593" i="4"/>
  <c r="E566" i="4"/>
  <c r="E516" i="4"/>
  <c r="E576" i="4"/>
  <c r="E61" i="4"/>
  <c r="E60" i="4" s="1"/>
  <c r="E82" i="4"/>
  <c r="E209" i="4"/>
  <c r="E208" i="4" s="1"/>
  <c r="E219" i="4"/>
  <c r="E324" i="4"/>
  <c r="E347" i="4"/>
  <c r="E403" i="4"/>
  <c r="E422" i="4"/>
  <c r="E421" i="4" s="1"/>
  <c r="E420" i="4" s="1"/>
  <c r="E503" i="4"/>
  <c r="E241" i="4"/>
  <c r="E130" i="4"/>
  <c r="E41" i="4"/>
  <c r="E40" i="4" s="1"/>
  <c r="E39" i="4" s="1"/>
  <c r="E119" i="4"/>
  <c r="E123" i="4"/>
  <c r="E262" i="4"/>
  <c r="E306" i="4"/>
  <c r="E331" i="4"/>
  <c r="E485" i="4"/>
  <c r="E547" i="4"/>
  <c r="E546" i="4" s="1"/>
  <c r="E545" i="4" s="1"/>
  <c r="E34" i="4"/>
  <c r="E538" i="4"/>
  <c r="E22" i="4"/>
  <c r="E17" i="4" s="1"/>
  <c r="E92" i="4"/>
  <c r="E439" i="4"/>
  <c r="E323" i="4" l="1"/>
  <c r="E561" i="4"/>
  <c r="E438" i="4"/>
  <c r="E240" i="4"/>
  <c r="E239" i="4" s="1"/>
  <c r="E502" i="4"/>
  <c r="E81" i="4"/>
  <c r="E202" i="4"/>
  <c r="E357" i="4"/>
  <c r="E356" i="4" s="1"/>
  <c r="E355" i="4" s="1"/>
  <c r="E52" i="4"/>
  <c r="E118" i="4"/>
  <c r="E295" i="4"/>
  <c r="E294" i="4" s="1"/>
  <c r="E437" i="4" l="1"/>
  <c r="E431" i="4" s="1"/>
  <c r="E238" i="4"/>
  <c r="E11" i="4"/>
  <c r="E678" i="4" l="1"/>
</calcChain>
</file>

<file path=xl/sharedStrings.xml><?xml version="1.0" encoding="utf-8"?>
<sst xmlns="http://schemas.openxmlformats.org/spreadsheetml/2006/main" count="1048" uniqueCount="645">
  <si>
    <t>к Решению Собрания представителей</t>
  </si>
  <si>
    <t>Борисоглебского муниципального района</t>
  </si>
  <si>
    <t>восьмого созыва</t>
  </si>
  <si>
    <t>Наименование</t>
  </si>
  <si>
    <t>Код                целевой классификации</t>
  </si>
  <si>
    <t>Вид расходов</t>
  </si>
  <si>
    <t>Администрация Борисоглебского муниципального района</t>
  </si>
  <si>
    <t>Муниципальная программа "Социальная поддержка населения Борисоглебского муниципального района"</t>
  </si>
  <si>
    <t>02.0.00.00000</t>
  </si>
  <si>
    <t>Муниципальная целевая программа "О предоставлении поддержки социально-ориентированным некоммерческим организациям в Борисоглебском муниципальном районе"</t>
  </si>
  <si>
    <t>02.3.00.00000</t>
  </si>
  <si>
    <t>Стимулирование развития деятельности социально ориентированных некоммерческих организаций</t>
  </si>
  <si>
    <t>02.3.01.00000</t>
  </si>
  <si>
    <t>Предоставление субсидий социально ориентированным некоммерческим организациям</t>
  </si>
  <si>
    <t>02.3.01.20130</t>
  </si>
  <si>
    <t>Предоставление субсидий бюджетным, автономным учреждениям и иным некоммерческим организациям</t>
  </si>
  <si>
    <t>Муниципальная программа "Обеспечение качественными коммунальными услугами населения Борисоглебского муниципального района"</t>
  </si>
  <si>
    <t>06.0.00.00000</t>
  </si>
  <si>
    <t>Муниципальная целевая программа "Поддержка коммунальной инфраструктуры Борисоглебского муниципального района"</t>
  </si>
  <si>
    <t>06.1.00.0000</t>
  </si>
  <si>
    <t>Надежное обеспечение потребителей коммунальными услугами</t>
  </si>
  <si>
    <t>06.1.01.00000</t>
  </si>
  <si>
    <t>Подготовка объектов жилищно-коммунального хозяйства к осенне-зимнему периоду</t>
  </si>
  <si>
    <t>06.1.01.20590</t>
  </si>
  <si>
    <t>Закупка товаров, работ и услуг для государственных (муниципальных) нужд</t>
  </si>
  <si>
    <t>Муниципальная целевая программа "Газификация и модернизация объектов коммунальной инфраструктуры Борисоглебского муниципального района"</t>
  </si>
  <si>
    <t>06.2.00.00000</t>
  </si>
  <si>
    <t>Строительство межпоселковых и разводящих газопроводов</t>
  </si>
  <si>
    <t>06.2.01.00000</t>
  </si>
  <si>
    <t>Реализация мероприятий по строительству объектов газификации за счет средств районного бюджета</t>
  </si>
  <si>
    <t>06.2.01.25260</t>
  </si>
  <si>
    <t>Капитальные вложения в объекты государственной (муниципальной) собственности</t>
  </si>
  <si>
    <t>Строительство и реконструкция головных водозаборных и водоочистных сооружений (скважины, шахтные колодцы, КОС)</t>
  </si>
  <si>
    <t>06.2.04.00000</t>
  </si>
  <si>
    <t>Реализация мероприятий по строительству и реконструкции объектов водоснабжения и водоотведения за счет средств районного бюджета</t>
  </si>
  <si>
    <t>06.2.04.22040</t>
  </si>
  <si>
    <t>Муниципальная программа "Предпринимательство в Борисоглебском муниципальном районе"</t>
  </si>
  <si>
    <t>07.0.00.00000</t>
  </si>
  <si>
    <t>Муниципальная целевая программа "Содействие развитию малого и среднего предпринимательства в Борисоглебском муниципальном районе"</t>
  </si>
  <si>
    <t>07.1.00.00000</t>
  </si>
  <si>
    <t>Иные бюджетные ассигнования</t>
  </si>
  <si>
    <t>Муниципальная программа "Развитие муниципальной службы в Администрации Борисоглебского муниципального района Ярославской области"</t>
  </si>
  <si>
    <t>08.0.00.00000</t>
  </si>
  <si>
    <t>Муниципальная целевая программа "Развитие муниципальной службы в Администрации Борисоглебского муниципального района Ярославской области"</t>
  </si>
  <si>
    <t>08.1.00.00000</t>
  </si>
  <si>
    <t>Профессиональное развитие муниципальных служащих</t>
  </si>
  <si>
    <t>08.1.01.00000</t>
  </si>
  <si>
    <t>Реализация мероприятий в рамках программы развития муниципальной службы</t>
  </si>
  <si>
    <t>08.1.01.20260</t>
  </si>
  <si>
    <t>Закупка товаров, работ и услуг для обеспечения государственных (муниципальных) нужд</t>
  </si>
  <si>
    <t>Муниципальная программа "Развитие дорожного хозяйства и транспорта в Борисоглебском муниципальном районе"</t>
  </si>
  <si>
    <t>10.0.00.00000</t>
  </si>
  <si>
    <t>Муниципальная целевая программа "Развитие сети автомобильных дорог Борисоглебского муниципального района"</t>
  </si>
  <si>
    <t>10.1.00.00000</t>
  </si>
  <si>
    <t xml:space="preserve">Обеспечение устойчивого функционирования автомобильных дорог местного значения </t>
  </si>
  <si>
    <t>10.1.01.00000</t>
  </si>
  <si>
    <t>Иные межбюджетные трансферты на содержание и ремонт автомобильных дорог местного значения вне границ населенных пунктов, за счет средств районного бюджета</t>
  </si>
  <si>
    <t>10.1.01.20290</t>
  </si>
  <si>
    <t>Межбюджетные трансферты</t>
  </si>
  <si>
    <t>Иные межбюджетные трансферты на организацию дорожной деятельности в отношении автомобильных дорог местного значения вне границ населенных пунктов, за счет средств районного бюджета</t>
  </si>
  <si>
    <t>10.1.01.20500</t>
  </si>
  <si>
    <t>Иные межбюджетные трансферты на содержание и ремонт автомобильных дорог местного значения вне границ населенных пунктов, за счет средств областного бюджета</t>
  </si>
  <si>
    <t>10.1.01.72440</t>
  </si>
  <si>
    <t>Муниципальная целевая программа "Поддержка автомобильного транспорта"</t>
  </si>
  <si>
    <t>10.2.00.00000</t>
  </si>
  <si>
    <t>Организация предоставления транспортных услуг по перевозке пассажиров транспортом общего пользования во внутримуниципальном сообщении</t>
  </si>
  <si>
    <t>10.2.01.00000</t>
  </si>
  <si>
    <t>Субсидии организациям автомобильного транспорта общего пользования на возмещение части затрат в связи с оказанием транспортных услуг населению</t>
  </si>
  <si>
    <t>10.2.01.20550</t>
  </si>
  <si>
    <t>Муниципальная программа "Развитие сельского хозяйства в Борисоглебском муниципальном районе"</t>
  </si>
  <si>
    <t>11.0.00.00000</t>
  </si>
  <si>
    <t>Муниципальная целевая программа "Развитие агропромышленного комплекса и сельских территорий Борисоглебского муниципального района"</t>
  </si>
  <si>
    <t>11.1.00.00000</t>
  </si>
  <si>
    <t>Социальное обеспечение и иные выплаты населению</t>
  </si>
  <si>
    <t>Информационно-консультационное обслуживание сельских товапроизводителей</t>
  </si>
  <si>
    <t>11.1.02.00000</t>
  </si>
  <si>
    <t xml:space="preserve"> Поддержка сельскохозяйственного производства в части организационных мероприятий в рамках предоставления субсидий сельскохозяйственным производителям, за счет средств областного бюджета</t>
  </si>
  <si>
    <t>11.1.02.74450</t>
  </si>
  <si>
    <t>Регулирование численности безнадзорных животных</t>
  </si>
  <si>
    <t>11.1.04.00000</t>
  </si>
  <si>
    <t>Организация мероприятий при осуществлении деятельности по обращению с животными без владельцев, за счет средств областного бюджета</t>
  </si>
  <si>
    <t>11.1.04.74420</t>
  </si>
  <si>
    <t>Муниципальная целевая программа "Развитие потребительского рынка в Борисоглебском муниципальном районе"</t>
  </si>
  <si>
    <t>11.2.00.00000</t>
  </si>
  <si>
    <t>Сохранение и расширение инфраструктуры сферы торговли и услуг на селе</t>
  </si>
  <si>
    <t>11.2.01.00000</t>
  </si>
  <si>
    <t>Осуществление части переданных полномочий Борисоглебского сельского поселения по решению вопросов местного значения по обеспечению жителей поселения услугами бытового обслуживания в части создания условий для обеспечения жителей поселения услугами бань за счет средств бюджета сельского поселения</t>
  </si>
  <si>
    <t>11.2.01.65460</t>
  </si>
  <si>
    <t>Осуществление части переданных полномочий Вощажниковского сельского поселения по решению вопросов местного значения по обеспечению жителей поселения услугами бытового обслуживания в части создания условий для обеспечения жителей поселения услугами бань за счет средств бюджета сельского поселения</t>
  </si>
  <si>
    <t>11.2.01.67400</t>
  </si>
  <si>
    <t>Осуществление части переданных полномочий Борисоглебского сельского поселения по решению вопросов местного значения по организации ритуальных услуг и содержанию мест захоронения в части организации ритуальных услуг, за счет средств бюджета сельского поселения</t>
  </si>
  <si>
    <t>11.2.01.65500</t>
  </si>
  <si>
    <t>Осуществление части переданных полномочий Андреевского сельского поселения по решению вопросов местного значения по организации ритуальных услуг и содержанию мест захоронения в части организации ритуальных услуг, за счет средств бюджета сельского поселения</t>
  </si>
  <si>
    <t>11.2.01.66320</t>
  </si>
  <si>
    <t>Осуществление части переданных полномочий Вощажниковского сельского поселения по решению вопросов местного значения по организации ритуальных услуг и содержанию мест захоронения в части организации ритуальных услуг, за счет средств бюджета сельского поселения</t>
  </si>
  <si>
    <t>11.2.01.67410</t>
  </si>
  <si>
    <t>Осуществление части переданных полномочий Высоковского сельского поселения по решению вопросов местного значения по организации ритуальных услуг и содержанию мест захоронения в части организации ритуальных услуг, за счет средств бюджета сельского поселения</t>
  </si>
  <si>
    <t>11.2.01.68370</t>
  </si>
  <si>
    <t>Осуществление части переданных полномочий Инальцинского сельского поселения по решению вопросов местного значения по организации ритуальных услуг и содержанию мест захоронения в части организации ритуальных услуг, за счет средств бюджета сельского поселения</t>
  </si>
  <si>
    <t>11.2.01.69220</t>
  </si>
  <si>
    <t>Муниципальная программа "Информационная поддержка деятельности органов местного самоуправления"</t>
  </si>
  <si>
    <t>12.0.00.00000</t>
  </si>
  <si>
    <t>Муниципальная целевая программа "Информационная поддержка деятельности органов местного самоуправления"</t>
  </si>
  <si>
    <t>12.1.00.00000</t>
  </si>
  <si>
    <t xml:space="preserve">Повышение уровня информированности населения района о деятельности органов власти района, о социально-экономическом и культурном развитии района </t>
  </si>
  <si>
    <t>12.1.01.00000</t>
  </si>
  <si>
    <t xml:space="preserve">Субсидии автономному учреждению Редакция газеты "Новое время" на выполнение муниципального задания и иные цели  </t>
  </si>
  <si>
    <t>12.1.01.20280</t>
  </si>
  <si>
    <t>Муниципальная программа "Обеспечение общественного порядка и противодействие преступности на территории Борисоглебского района"</t>
  </si>
  <si>
    <t>13.0.00.00000</t>
  </si>
  <si>
    <t>Муниципальная целевая программа "Профилактика безнадзорности, правонарушений и защита прав несовершеннолетних"</t>
  </si>
  <si>
    <t>13.3.00.00000</t>
  </si>
  <si>
    <t>Консолидация усилий органов и учреждений системы профилактики безнадзорности и правонарушений несовершеннолетних</t>
  </si>
  <si>
    <t>13.3.01.00000</t>
  </si>
  <si>
    <t>Реализация мероприятий в рамках программы профилактики безнадзорности, правонарушений и защите прав несовершеннолетних</t>
  </si>
  <si>
    <t>13.3.01.20380</t>
  </si>
  <si>
    <t>Обеспечение условий для раннего выявления семейного и детского неблагополучия, а также условий для проведения индивидуальной профилактической работы</t>
  </si>
  <si>
    <t>13.3.02.00000</t>
  </si>
  <si>
    <t>13.3.02.20380</t>
  </si>
  <si>
    <t>Методическое и информационное обеспечение деятельности системы профилактики безнадзорности и правонарушений несовершеннолетних</t>
  </si>
  <si>
    <t>13.3.04.00000</t>
  </si>
  <si>
    <t>13.3.04.20380</t>
  </si>
  <si>
    <t>Муниципальная целевая программа "Совершенствование профилактической работы по предотвращению терроризма, экстремизма и обеспечению правопорядка в Борисоглебском муниципальном районе"</t>
  </si>
  <si>
    <t>13.4.00.00000</t>
  </si>
  <si>
    <t>Создание условий для реализации мер, направленных на укрепление межнационального согласия и профилактику межнациональных конфликтов и обеспечения правопорядка</t>
  </si>
  <si>
    <t>13.4.02.00000</t>
  </si>
  <si>
    <t>Раализация мероприятий по совершенствованию профилактической работы по предотвращению терроризма, экстремизма и обеспечению правопорядка</t>
  </si>
  <si>
    <t>13.4.02.20800</t>
  </si>
  <si>
    <t>Организация и осуществление системы мер по обеспечению антитеррористической безопасности объектов с МПЛ на территории района, организация системного межведомственного взаимодействия (контроля) за выполнением требований к антитеррористической защищенности</t>
  </si>
  <si>
    <t>13.4.03.00000</t>
  </si>
  <si>
    <t>13.4.03.20800</t>
  </si>
  <si>
    <t>Муниципальная программа "Совершенствование системы гражданской обороны, повышение уровня безопасности жизнедеятельности населения Борисоглебского муниципального района"</t>
  </si>
  <si>
    <t>14.0.00.00000</t>
  </si>
  <si>
    <t>Муниципальная целевая программа "Повышение безопасности жизнедеятельности населения Борисоглебского муниципального района, развитие единой дежурно-диспетчерской службы"</t>
  </si>
  <si>
    <t>14.1.00.00000</t>
  </si>
  <si>
    <t xml:space="preserve">Развитие и укрепление материально технической базы единой дежурно - диспетчерской службы </t>
  </si>
  <si>
    <t>14.1.02.00000</t>
  </si>
  <si>
    <t xml:space="preserve">Оснащение техническими средствами единой дежурно - диспетчерской службы </t>
  </si>
  <si>
    <t>14.1.02.20670</t>
  </si>
  <si>
    <t>Организация оперативного управления и взаимодействия силами и средствами районного звена территориальной подсистемы предупреждения и ликвидации чрезвычайных ситуаций</t>
  </si>
  <si>
    <t>14.1.03.00000</t>
  </si>
  <si>
    <t>Обеспечение деятельности органов управления и сил районного звена  территориальной подсистемы предупреждения и ликвидации чрезвычайных ситуаций</t>
  </si>
  <si>
    <t>14.1.03.20680</t>
  </si>
  <si>
    <t>Повышение уровня безопасности граждан на водных объектах</t>
  </si>
  <si>
    <t>14.1.04.00000</t>
  </si>
  <si>
    <t>Обеспечение безопасности граждан на водных объектах</t>
  </si>
  <si>
    <t>14.1.04.20400</t>
  </si>
  <si>
    <t>Поддержание в постоянной готовности местной системы оповещения района</t>
  </si>
  <si>
    <t>14.1.05.00000</t>
  </si>
  <si>
    <t>Мероприятия по поддержанию в постоянной готовности местной системы оповещения</t>
  </si>
  <si>
    <t>14.1.05.20690</t>
  </si>
  <si>
    <t>Муниципальная программа "Энергоэффективность в Борисоглебском муниципальном районе"</t>
  </si>
  <si>
    <t>16.0.00.00000</t>
  </si>
  <si>
    <t>Муниципальная целевая программа "Энергосбережение на территории Борисоглебского муниципального района"</t>
  </si>
  <si>
    <t>16.1.00.00000</t>
  </si>
  <si>
    <t>Экономия топливно-энергетических ресурсов в муниципальных учреждениях</t>
  </si>
  <si>
    <t>16.1.01.0000</t>
  </si>
  <si>
    <t xml:space="preserve">Реализация энергосберегающих мероприятий </t>
  </si>
  <si>
    <t>16.1.01.20540</t>
  </si>
  <si>
    <t>Муниципальная программа "Развитие градостроительной деятельности и управление земельно-имущественным комплексом Борисоглебского муниципального района"</t>
  </si>
  <si>
    <t>17.0.00.00000</t>
  </si>
  <si>
    <t xml:space="preserve">Муниципальная целевая программа «Актуализация документов территориального развития Борисоглебского муниципального района» </t>
  </si>
  <si>
    <t>17.1.00.00000</t>
  </si>
  <si>
    <t>Обеспечение органов местного самоуправления актуализированными документами территориального планирования, градостроительного зонирования, местными нормативами градостроительного проектирования</t>
  </si>
  <si>
    <t>17.1.01.00000</t>
  </si>
  <si>
    <t>Обеспечение внесения сведений о границах территориальных зон и населенных пунктов в ЕГРН, установленных документами территориального планирования</t>
  </si>
  <si>
    <t>17.1.01.20810</t>
  </si>
  <si>
    <t xml:space="preserve">Муниципальная целевая программа «Эффективное управление земельными ресурсами Борисоглебского муниципального района» </t>
  </si>
  <si>
    <t>17.2.00.00000</t>
  </si>
  <si>
    <t xml:space="preserve">Вовлечение в оборот земельных участков под жилищное и иное строительство </t>
  </si>
  <si>
    <t>17.2.01.00000</t>
  </si>
  <si>
    <t>Проведение оценочных и кадастровых работ в отношении земельных участков</t>
  </si>
  <si>
    <t>17.2.01.20730</t>
  </si>
  <si>
    <t xml:space="preserve">Обеспечение эффективного управления земельными ресурсами </t>
  </si>
  <si>
    <t>17.2.02.00000</t>
  </si>
  <si>
    <t>Программное обеспечение деятельности по управлению земельными ресурсами</t>
  </si>
  <si>
    <t>17.2.02.20740</t>
  </si>
  <si>
    <t xml:space="preserve">Муниципальная целевая программа «Эффективное управление муниципальным имуществом Борисоглебского муниципального района» </t>
  </si>
  <si>
    <t>17.3.00.00000</t>
  </si>
  <si>
    <t>Обеспечение полноты и достоверности данных реестра муниципальной собственности</t>
  </si>
  <si>
    <t>17.3.01.00000</t>
  </si>
  <si>
    <t>Проведение оценочных и кадастровых работ в отношении муниципального имущества</t>
  </si>
  <si>
    <t>17.3.01.20750</t>
  </si>
  <si>
    <t>Обеспечение эффективного управления, распоряжения, использования и сохранения муниципального имущества</t>
  </si>
  <si>
    <t>17.3.02.00000</t>
  </si>
  <si>
    <t>Программное обеспечение деятельности по управлению муниципальным имуществом</t>
  </si>
  <si>
    <t>17.3.02.20760</t>
  </si>
  <si>
    <t>Непрограммные расходы</t>
  </si>
  <si>
    <t>30.0.00.00000</t>
  </si>
  <si>
    <t>Глава муниципального образования</t>
  </si>
  <si>
    <t>30.0.00.40010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</si>
  <si>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 управления государственными внебюджетными фондами</t>
  </si>
  <si>
    <t>Центральный аппарат</t>
  </si>
  <si>
    <t>30.0.00.40020</t>
  </si>
  <si>
    <t>Резервный фонд местной администрации</t>
  </si>
  <si>
    <t>30.0.00.40050</t>
  </si>
  <si>
    <t>Обеспечение деятельности подведомственных учреждений</t>
  </si>
  <si>
    <t>30.0.00.40060</t>
  </si>
  <si>
    <t>Обеспечение взаимодействия органов местного самоуправления с органами государственной власти</t>
  </si>
  <si>
    <t>30.0.00.40070</t>
  </si>
  <si>
    <t>Депутаты представительного органа муниципального образования</t>
  </si>
  <si>
    <t>30.0.00.40090</t>
  </si>
  <si>
    <t>Содержание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казённых)</t>
  </si>
  <si>
    <t>30.0.00.40100</t>
  </si>
  <si>
    <t>Председатель представительного органа муниципального образования</t>
  </si>
  <si>
    <t>30.0.00.40110</t>
  </si>
  <si>
    <t>Составление (изменение и дополнение) списков кандидатов в присяжные заседатели федеральных судов общей юрисдикции за счет средств федерального бюджета</t>
  </si>
  <si>
    <t>30.0.00.51200</t>
  </si>
  <si>
    <t>Осуществление переданных полномочий Российской Федерации по подготовке и проведению Всероссийской переписи населения, за счет средств федерального бюджета</t>
  </si>
  <si>
    <t>30.0.00.54690</t>
  </si>
  <si>
    <t>Осуществление полномочий Российской Федерации по государственной регистрации актов гражданского состояния за счет средств федерального бюджета</t>
  </si>
  <si>
    <t>30.0.00.59300</t>
  </si>
  <si>
    <t>Обеспечение профилактики безнадзорности, правонарушений несовершеннолетних и защиты их прав  за счет средств областного бюджета</t>
  </si>
  <si>
    <t>30.0.00.80190</t>
  </si>
  <si>
    <t xml:space="preserve"> Реализация отдельных полномочий в сфере законодательства об административных правонарушениях  за счет средств областного бюджета</t>
  </si>
  <si>
    <t>30.0.00.80200</t>
  </si>
  <si>
    <t>Осуществление переданных полномочий в области жилищных отношений Высоковского сельского поселения</t>
  </si>
  <si>
    <t>30.0.00.88180</t>
  </si>
  <si>
    <t>Осуществление переданных полномочий в области жилищных отношений Инальцинского сельского поселения</t>
  </si>
  <si>
    <t>30.0.00.89180</t>
  </si>
  <si>
    <t>Осуществление части переданных полномочий Борисоглебского сельского поселения по решению вопросов местного значения по созданию условий для обеспечения жителей поселения услугами бытового обслуживания в части создания условий для обеспечения жителей поселения услугами бань за счет средств бюджета сельского поселения</t>
  </si>
  <si>
    <t>30.0.00.85190</t>
  </si>
  <si>
    <t>Осуществление части переданных полномочий Вощажниковского сельского поселения по решению вопросов местного значения по созданию условий для обеспечения жителей поселения услугами бытового обслуживания в части создания условий для обеспечения жителей поселения услугами бань за счет средств бюджета сельского поселения</t>
  </si>
  <si>
    <t>30.0.00.87200</t>
  </si>
  <si>
    <t>Осуществление части переданных полномочий Борисоглебского сельского поселения по решению вопросов местного значения по созданию условий по организации ритуальных услуг и содержанию мест захоронения в части организации ритуальных услуг, за счет средств бюджета сельского поселения</t>
  </si>
  <si>
    <t>30.0.00.85210</t>
  </si>
  <si>
    <t>Осуществление части переданных полномочий Андреевского сельского поселения по решению вопросов местного значения по созданию условий по организации ритуальных услуг и содержанию мест захоронения в части организации ритуальных услуг, за счет средств бюджета сельского поселения</t>
  </si>
  <si>
    <t>30.0.00.86220</t>
  </si>
  <si>
    <t>Осуществление части переданных полномочий Вощажниковского сельского поселения по решению вопросов местного значения по созданию условий по организации ритуальных услуг и содержанию мест захоронения в части организации ритуальных услуг, за счет средств бюджета сельского поселения</t>
  </si>
  <si>
    <t>30.0.00.87230</t>
  </si>
  <si>
    <t>Осуществление части переданных полномочий Высоковского сельского поселения по решению вопросов местного значения по созданию условий по организации ритуальных услуг и содержанию мест захоронения в части организации ритуальных услуг, за счет средств бюджета сельского поселения</t>
  </si>
  <si>
    <t>30.0.00.88210</t>
  </si>
  <si>
    <t>Осуществление части переданных полномочий Инальцинского сельского поселения по решению вопросов местного значения по созданию условий по организации ритуальных услуг и содержанию мест захоронения в части организации ритуальных услуг, за счет средств бюджета сельского поселения</t>
  </si>
  <si>
    <t>30.0.00.89200</t>
  </si>
  <si>
    <t>Управление финансов Администрации Борисоглебского муниципального района</t>
  </si>
  <si>
    <t>Муниципальная программа "Создание условий для эффективного управления муниципальными финансами в Борисоглебском муниципальном районе"</t>
  </si>
  <si>
    <t>15.0.00.00000</t>
  </si>
  <si>
    <t>Ведомственная целевая программа Управления финансов Администрации Борисоглебского муниципального района</t>
  </si>
  <si>
    <t>15.1.00.00000</t>
  </si>
  <si>
    <t>Выравнивание уровня бюджетной обеспеченности сельских поселений</t>
  </si>
  <si>
    <t>15.1.01.00000</t>
  </si>
  <si>
    <t>Дотации поселениям Борисоглебского муниципального района на выравнивание бюджетной обеспеченности за счет средств районного бюджета</t>
  </si>
  <si>
    <t>15.1.01.20410</t>
  </si>
  <si>
    <t>Обеспечение своевременности и полноты исполнения долговых обязательств</t>
  </si>
  <si>
    <t>15.1.02.00000</t>
  </si>
  <si>
    <t>Процентные платежи по муниципальному долгу</t>
  </si>
  <si>
    <t>15.1.02.20420</t>
  </si>
  <si>
    <t>Обслуживание государственного (муниципального) долга</t>
  </si>
  <si>
    <t>Организационно-техническое и нормативно-методическое обеспечение бюджетного процесса</t>
  </si>
  <si>
    <t>15.1.03.00000</t>
  </si>
  <si>
    <t>Обеспечение технического сопровождения и совершенствования (модернизации) автоматизированных информационных систем и программного обеспечения, применяемых в бюджетном процессе</t>
  </si>
  <si>
    <t>15.1.03.20580</t>
  </si>
  <si>
    <t>Осуществление переданных полномочий по исполнению бюджета поселения в части казначейского исполнения бюджета Борисоглебского сельского поселения</t>
  </si>
  <si>
    <t>30.0.00.85070</t>
  </si>
  <si>
    <t>Осуществление переданных полномочий по исполнению бюджета поселения в части казначейского исполнения бюджета Андреевского сельского поселения</t>
  </si>
  <si>
    <t>30.0.00.86040</t>
  </si>
  <si>
    <t>Осуществление переданных полномочий по исполнению бюджета поселения в части казначейского исполнения бюджета Вощажниковского сельского поселения</t>
  </si>
  <si>
    <t>30.0.00.87030</t>
  </si>
  <si>
    <t>Осуществление переданных полномочий по исполнению бюджета поселения в части казначейского исполнения бюджета Высоковского сельского поселения</t>
  </si>
  <si>
    <t>30.0.00.88030</t>
  </si>
  <si>
    <t>Осуществление переданных полномочий по исполнению бюджета поселения в части казначейского исполнения бюджета Инальцинского сельского поселения</t>
  </si>
  <si>
    <t>30.0.00.89030</t>
  </si>
  <si>
    <t>Отдел образования и воспитания Администрации Борисоглебского муниципального района</t>
  </si>
  <si>
    <t>Муниципальная программа "Развитие образования в Борисоглебском муниципальном районе"</t>
  </si>
  <si>
    <t>01.0.00.00000</t>
  </si>
  <si>
    <t>Ведомственная целевая программа отдела образования и воспитания Администрации Борисоглебского муниципального района</t>
  </si>
  <si>
    <t>01.1.00.00000</t>
  </si>
  <si>
    <t>Организация предоставления муниципальных услуг и выполнения работ  муниципальными образовательными организациями и муниципальными учреждениями сферы образования</t>
  </si>
  <si>
    <t>01.1.01.00000</t>
  </si>
  <si>
    <t>Обеспечение деятельности учреждений дошкольного образования, подведомственных учредителю в сфере образования</t>
  </si>
  <si>
    <t>01.1.01.20020</t>
  </si>
  <si>
    <t>Обеспечение деятельности учреждений общего образования, подведомственных учредителю в сфере образования</t>
  </si>
  <si>
    <t>01.1.01.20030</t>
  </si>
  <si>
    <t>Обеспечение деятельности учреждений дополнительного образования, подведомственных учредителю в сфере образования</t>
  </si>
  <si>
    <t>01.1.01.20040</t>
  </si>
  <si>
    <t>Обеспечение деятельности  прочих учреждений, подведомственных учредителю в сфере образования</t>
  </si>
  <si>
    <t>01.1.01.20050</t>
  </si>
  <si>
    <t>Организация образовательного процесса в общеобразовательных организациях  за счет средств областного бюджета</t>
  </si>
  <si>
    <t>01.1.01.70520</t>
  </si>
  <si>
    <t>Организация питания обучающихся образовательных организаций  за счет средств областного бюджета</t>
  </si>
  <si>
    <t>01.1.01.70530</t>
  </si>
  <si>
    <t>Организация образовательного процесса в дошкольных образовательных организациях  за счет средств областного бюджета</t>
  </si>
  <si>
    <t>01.1.01.73110</t>
  </si>
  <si>
    <t>Повышение оплаты труда отдельных категорий работников муниципальных учреждений в сфере образования за счет средств областного бюджета</t>
  </si>
  <si>
    <t>01.1.01.75890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</si>
  <si>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</si>
  <si>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01.1.01.R3041</t>
  </si>
  <si>
    <t>Обеспечение социальных гарантий отдельных категорий граждан</t>
  </si>
  <si>
    <t>01.1.02.00000</t>
  </si>
  <si>
    <t>Выплата единовременного пособия при всех формах устройства детей, лишенных родительского попечения, в семью за счет средств федерального бюджета</t>
  </si>
  <si>
    <t>01.1.02.52600</t>
  </si>
  <si>
    <t>Компенсация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 за счет средств областного бюджета</t>
  </si>
  <si>
    <t>01.1.02.70430</t>
  </si>
  <si>
    <t>Содержание ребенка в семье опекуна и приемной семье, а также вознаграждение, причитающееся приемному родителю  за счет средств областного бюджета</t>
  </si>
  <si>
    <t>01.1.02.70460</t>
  </si>
  <si>
    <t>Государственная поддержка опеки и попечительства  за счет средств областного бюджета</t>
  </si>
  <si>
    <t>01.1.02.70500</t>
  </si>
  <si>
    <t>Обеспечение мероприятий по совершенствованию условий образовательного процесса и мотивации участников образовательного процесса</t>
  </si>
  <si>
    <t>01.1.03.00000</t>
  </si>
  <si>
    <t>Мероприятия по повышению эффективности и качества в сфере образования</t>
  </si>
  <si>
    <t>01.1.03.20060</t>
  </si>
  <si>
    <t>Создание системы персонифицированного финансирования дополнительного образования</t>
  </si>
  <si>
    <t>01.1.07.00000</t>
  </si>
  <si>
    <t>Реализация проекта по внедрению системы  персонифицированного финансирования дополнительного образования</t>
  </si>
  <si>
    <t>01.1.07.20820</t>
  </si>
  <si>
    <t>Муниципальная целевая программа " Отдых и оздоровление"</t>
  </si>
  <si>
    <t>02.2.00.00000</t>
  </si>
  <si>
    <t xml:space="preserve">Обеспечение отдыха и оздоровления детей </t>
  </si>
  <si>
    <t>02.2.02.00000</t>
  </si>
  <si>
    <t>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 за счет средств областного бюджета</t>
  </si>
  <si>
    <t>02.2.02.71060</t>
  </si>
  <si>
    <t>Компенсация части расходов на приобретение путевки в организации отдыха детей и их оздоровления  за счет средств областного бюджета</t>
  </si>
  <si>
    <t>02.2.02.74390</t>
  </si>
  <si>
    <t>Оплата стоимости набора продуктов питания в лагерях с дневной формой пребывания детей  за счет средств областного бюджета</t>
  </si>
  <si>
    <t>02.2.02.71000</t>
  </si>
  <si>
    <t>Оплата стоимости набора продуктов питания в лагерях с дневной формой пребывания детей за счет средств районного бюджета</t>
  </si>
  <si>
    <t>02.2.02.21000</t>
  </si>
  <si>
    <t>Укрепление материально-технической базы оздоровительных учреждений</t>
  </si>
  <si>
    <t>02.2.03.00000</t>
  </si>
  <si>
    <t>Укрепление материально-технической базы загородных организаций отдыха детей и их оздоровления, находящихся в муниципальной собственности за счет средств областного бюджета</t>
  </si>
  <si>
    <t>02.2.03.71020</t>
  </si>
  <si>
    <t>Укрепление материально-технической базы загородных организаций отдыха детей и их оздоровления, находящихся в муниципальной собственности за счет средств районного бюджета</t>
  </si>
  <si>
    <t>02.2.03.21020</t>
  </si>
  <si>
    <t>Подготовка объектов социальной сферы к осенне-зимнему периоду</t>
  </si>
  <si>
    <t>06.1.01.20650</t>
  </si>
  <si>
    <t>Муниципальная целевая программа "Повышение безопасности дорожного движения в Борисоглебском муниципальном районе"</t>
  </si>
  <si>
    <t>13.1.00.00000</t>
  </si>
  <si>
    <t>Обеспечение безопасного поведения участников дорожного движения, в том числе предупреждение детского дорожно-транспортного травматизма</t>
  </si>
  <si>
    <t>13.1.01.00000</t>
  </si>
  <si>
    <t xml:space="preserve">Реализация мероприятий по повышения безопасности дорожного движения </t>
  </si>
  <si>
    <t>13.1.01.20360</t>
  </si>
  <si>
    <t>Развитие системы организации движения транспортных средств и пешеходов, повышение безопасности дорожных условий</t>
  </si>
  <si>
    <t>13.1.02.00000</t>
  </si>
  <si>
    <t>13.1.02.20360</t>
  </si>
  <si>
    <t>Муниципальная целевая программа "Комплексные меры противодействия злоупотреблению наркотиками и их незаконному обороту"</t>
  </si>
  <si>
    <t>13.2.00.00000</t>
  </si>
  <si>
    <t>Создание и реализация комплекса мер, направленных на профилактику немедицинского потребления наркотиков</t>
  </si>
  <si>
    <t>13.2.01.000000</t>
  </si>
  <si>
    <t>Мероприятия в рамках программы противодействия злоупотреблению наркотиками</t>
  </si>
  <si>
    <t>13.2.01.20370</t>
  </si>
  <si>
    <t>Развитие материально-технического обеспечения и оснащенности организаций, принимающих участие в программе</t>
  </si>
  <si>
    <t>13.2.03.000000</t>
  </si>
  <si>
    <t>13.2.03.20370</t>
  </si>
  <si>
    <t>Совершенствование форм и методов профилактики безнадзорности и правонарушений несовершеннолетних</t>
  </si>
  <si>
    <t>13.3.03.00000</t>
  </si>
  <si>
    <t>13.3.03.20380</t>
  </si>
  <si>
    <t>Обеспечение деятельности органов опеки и попечительства  за счет средств областного бюджета</t>
  </si>
  <si>
    <t>30.0.00.70550</t>
  </si>
  <si>
    <t>Управление труда и социальной поддержки населения Администрации Борисоглебского муниципального района</t>
  </si>
  <si>
    <t>Ведомственная целевая программа "Социальная поддержка населения Борисоглебского муниципального района"</t>
  </si>
  <si>
    <t>02.1.00.00000</t>
  </si>
  <si>
    <t>Исполнение обязательств по предоставлению выплат, пособий и компенсаций, в том числе по переданным полномочиям субъекта и Российской Федерации</t>
  </si>
  <si>
    <t>02.1.01.00000</t>
  </si>
  <si>
    <t>Доплаты к пенсиям муниципальных служащих</t>
  </si>
  <si>
    <t>02.1.01.20090</t>
  </si>
  <si>
    <t>Осуществление переданного полномочия Российской Федерации на предоставление отдельных мер социальной поддержки граждан, подвергшихся воздействию радиации, за счет средств федерального бюджета</t>
  </si>
  <si>
    <t>02.1.01.51370</t>
  </si>
  <si>
    <t>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России", за счет средств федерального бюджета</t>
  </si>
  <si>
    <t>02.1.01.52200</t>
  </si>
  <si>
    <t>Оплата жилищно-коммунальных услуг отдельным категориям граждан за счет средств федерального бюджета</t>
  </si>
  <si>
    <t>02.1.01.52500</t>
  </si>
  <si>
    <t>Выплата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за счет средств федерального бюджета</t>
  </si>
  <si>
    <t>02.1.01.52700</t>
  </si>
  <si>
    <t>Выплата государственных пособий лицам, не подлежащим обязательному социальному страхованию на случай временной нетрудоспособности и в связи с материнством, а также лицам, уволенным в связи с ликвидацией организаций (прекращением деятельности, полномочий физическими лицами)</t>
  </si>
  <si>
    <t>02.1.01.53800</t>
  </si>
  <si>
    <t>Предоставление гражданам субсидий на оплату жилого помещения и коммунальных услуг  за счет средств областного бюджета</t>
  </si>
  <si>
    <t>02.1.01.70740</t>
  </si>
  <si>
    <t>Осуществление ежемесячной денежной выплаты ветеранам труда, ветеранам военной службы, ветеранам труда Ярославской области, труженикам тыла, реабилитированным лицам  за счет средств областного бюджета</t>
  </si>
  <si>
    <t>02.1.01.70750</t>
  </si>
  <si>
    <t>Оплата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области,  за счет средств областного бюджета</t>
  </si>
  <si>
    <t>02.1.01.70840</t>
  </si>
  <si>
    <t>Денежные выплаты  за счет средств областного бюджета</t>
  </si>
  <si>
    <t>02.1.01.70860</t>
  </si>
  <si>
    <t>Выплата ежемесячного пособия на ребенка  за счет средств областного бюджета</t>
  </si>
  <si>
    <t>02.1.01.73040</t>
  </si>
  <si>
    <t>Компенсация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  за счет средств областного бюджета</t>
  </si>
  <si>
    <t>02.1.01.75490</t>
  </si>
  <si>
    <t>Осуществление ежемесячной денежной выплаты на ребенка в возрасте от трех до семи лет включительно в части расходов по доставке выплат получателям, за счет средств областного бюджета</t>
  </si>
  <si>
    <t>02.1.01.75510</t>
  </si>
  <si>
    <t>Осуществление ежемесячной денежной выплаты на ребенка в возрасте от трех до семи лет включительно</t>
  </si>
  <si>
    <t>02.1.01.R3020</t>
  </si>
  <si>
    <t>Компенсация отдельным категориям граждан оплаты взноса на капитальный ремонт общего имущества в многоквартирном доме  за счет средств федерального и областного бюджетов</t>
  </si>
  <si>
    <t>02.1.01.R4620</t>
  </si>
  <si>
    <t>Предоставление социальных услуг населению района на основе соблюдения стандартов и нормативов</t>
  </si>
  <si>
    <t>02.1.02.00000</t>
  </si>
  <si>
    <t>Содержание муниципальных казенных учреждений социального обслуживания населения, предоставление субсидий муниципальным бюджетным учреждениям социального обслуживания населения на выполнение муниципальных заданий и иные цели  за счет средств областного бюджета</t>
  </si>
  <si>
    <t>02.1.02.70850</t>
  </si>
  <si>
    <t>Социальная защита семей с детьми, инвалидов, ветеранов, граждан и детей, оказавшихся в трудной жизненной ситуации</t>
  </si>
  <si>
    <t>02.1.03.00000</t>
  </si>
  <si>
    <t>Оказание социальной помощи отдельным категориям граждан  за счет средств областного бюджета</t>
  </si>
  <si>
    <t>02.1.03.70890</t>
  </si>
  <si>
    <t>Оказание социальной помощи на основании социального контракта в части расходов по доставке выплат получателям, за счет средств областного бюджета</t>
  </si>
  <si>
    <t>02.1.03.75520</t>
  </si>
  <si>
    <t xml:space="preserve">Оказание социальной помощи на основании социального контракта </t>
  </si>
  <si>
    <t>02.1.03.R4040</t>
  </si>
  <si>
    <t>Региональный проект "Финансовая поддержка семей при рождении детей"</t>
  </si>
  <si>
    <t>02.1.P1.00000</t>
  </si>
  <si>
    <t>Осуществление ежемесячной денежной выплаты, назначаемой при рождении третьего ребенка или последующих детей до достижения ребенком возраста трех лет, за счет средств федерального и областного бюджетов</t>
  </si>
  <si>
    <t>02.1.P1.50840</t>
  </si>
  <si>
    <t>Осуществление переданных полномочий Российской Федерации по назначению и осуществлению ежемесячной выплаты в связи с рождением (усыновлением) первого ребенка, за счет средств федерального бюджета</t>
  </si>
  <si>
    <t>02.1.P1.55730</t>
  </si>
  <si>
    <t xml:space="preserve">Осуществление ежемесячной денежной выплаты, назначаемой при рождении третьего ребенка или последующих детей до достижения ребенком возраста трех лет, в части расходов по доставке выплат получателям  </t>
  </si>
  <si>
    <t>02.1.Р1.75480</t>
  </si>
  <si>
    <t>Предоставление социальных услуг отдельным категориям граждан при проезде в транспорте общего пользования</t>
  </si>
  <si>
    <t>10.2.02.00000</t>
  </si>
  <si>
    <t>Освобождение от оплаты стоимости проезда лиц, находящихся под диспансерным наблюдением в связи с туберкулезом, и больных туберкулезом  за счет средств областного бюджета</t>
  </si>
  <si>
    <t>10.2.02.72550</t>
  </si>
  <si>
    <t>Освобождение от оплаты стоимости проезда детей из многодетных семей  за счет средств областного бюджета</t>
  </si>
  <si>
    <t>10.2.02.72560</t>
  </si>
  <si>
    <t>Обеспечение деятельности органов местного самоуправления в сфере социальной защиты населения  за счет средств областного бюджета</t>
  </si>
  <si>
    <t>30.0.00.70870</t>
  </si>
  <si>
    <t>Отдел культуры, спорта и туризма Администрации Борисоглебского муниципального района</t>
  </si>
  <si>
    <t>Муниципальная целевая программа "Доступная среда"</t>
  </si>
  <si>
    <t>02.4.00.00000</t>
  </si>
  <si>
    <t>Формирование условий для развития системы комплексной реабилитации и абилитации инвалидов, в том числе детей-инвалидов</t>
  </si>
  <si>
    <t>02.4.03.00000</t>
  </si>
  <si>
    <t>Реализация мероприятий в рамках программы "Доступная среда"</t>
  </si>
  <si>
    <t>Муниципальная программа "Развитие культуры, туризма и молодежной политики в Борисоглебском муниципальном районе"</t>
  </si>
  <si>
    <t>03.0.00.00000</t>
  </si>
  <si>
    <t>Ведомственная целевая программа отдела культуры, спорта и туризма Администрации Борисоглебского муниципального района</t>
  </si>
  <si>
    <t>03.1.00.00000</t>
  </si>
  <si>
    <t>Предоставление муниципальных услуг (выполнение работ) в области образования в сфере культуры</t>
  </si>
  <si>
    <t>03.1.01.00000</t>
  </si>
  <si>
    <t xml:space="preserve">Обеспечение деятельности учреждений дополнительного образования в сфере культуры </t>
  </si>
  <si>
    <t>03.1.01.20160</t>
  </si>
  <si>
    <t>Повышение оплаты труда работников муниципальных учреждений в сфере культуры за счет средств областного бюджета</t>
  </si>
  <si>
    <t>03.1.01.75900</t>
  </si>
  <si>
    <t>Поддержка доступа граждан к информационно-библиотечным ресурсам</t>
  </si>
  <si>
    <t>03.1.02.00000</t>
  </si>
  <si>
    <t>Обеспечение деятельности учреждений библиотечной системы</t>
  </si>
  <si>
    <t>03.1.02.20150</t>
  </si>
  <si>
    <t>03.1.02.75900</t>
  </si>
  <si>
    <t>Осуществление переданных полномочий по комплектованию и обеспечению сохранности библиотечных фондов библиотек Борисоглебского сельского поселения за счет средств бюджета поселения</t>
  </si>
  <si>
    <t>03.1.02.65030</t>
  </si>
  <si>
    <t>Осуществление переданных полномочий по комплектованию и обеспечению сохранности библиотечных фондов библиотек Андреевского сельского поселения за счет средств бюджета поселения</t>
  </si>
  <si>
    <t>03.1.02.66080</t>
  </si>
  <si>
    <t>Осуществление переданных полномочий по комплектованию и обеспечению сохранности библиотечных фондов библиотек Вощажниковского сельского поселения за счет средств бюджета поселения</t>
  </si>
  <si>
    <t>03.1.02.67290</t>
  </si>
  <si>
    <t>Осуществление переданных полномочий по комплектованию и обеспечению сохранности библиотечных фондов библиотек Высоковского сельского поселения за счет средств бюджета поселения</t>
  </si>
  <si>
    <t>03.1.02.68220</t>
  </si>
  <si>
    <t>Осуществление переданных полномочий по комплектованию и обеспечению сохранности библиотечных фондов библиотек Инальцинского сельского поселения за счет средств бюджета поселения</t>
  </si>
  <si>
    <t>03.1.02.69250</t>
  </si>
  <si>
    <t>Поддержка доступности культурных услуг и реализации права граждан на свободу творчества</t>
  </si>
  <si>
    <t>03.1.03.00000</t>
  </si>
  <si>
    <t xml:space="preserve">Обеспечение деятельности учреждений клубного типа </t>
  </si>
  <si>
    <t>03.1.03.20140</t>
  </si>
  <si>
    <t>03.1.03.75900</t>
  </si>
  <si>
    <t>Осуществление переданных полномочий по обеспечению жителей Борисоглебского сельского поселения услугами организаций культуры за счет средств бюджета поселения</t>
  </si>
  <si>
    <t>03.1.03.65010</t>
  </si>
  <si>
    <t>Осуществление переданных полномочий по обеспечению жителей Андреевского сельского поселения услугами организаций культуры за счет средств бюджета поселения</t>
  </si>
  <si>
    <t>03.1.03.66100</t>
  </si>
  <si>
    <t>Осуществление переданных полномочий по обеспечению жителей Вощажниковского сельского поселения услугами организаций культуры за счет средств бюджета поселения</t>
  </si>
  <si>
    <t>03.1.03.67310</t>
  </si>
  <si>
    <t>Осуществление переданных полномочий по обеспечению жителей Высоковского сельского поселения услугами организаций культуры за счет средств бюджета поселения</t>
  </si>
  <si>
    <t>03.1.03.68240</t>
  </si>
  <si>
    <t>Осуществление переданных полномочий по обеспечению жителей Инальцинского сельского поселения услугами организаций культуры за счет средств бюджета поселения</t>
  </si>
  <si>
    <t>03.1.03.69270</t>
  </si>
  <si>
    <t xml:space="preserve">Региональный проект "Культурная среда" </t>
  </si>
  <si>
    <t>03.1.А1.00000</t>
  </si>
  <si>
    <t xml:space="preserve">Обеспечение детских музыкальных, художественных, хореографических школ, школ искусств необходимыми инструментами, оборудованием и материалами </t>
  </si>
  <si>
    <t>03.1.А1.55191</t>
  </si>
  <si>
    <t>Капитальный ремонт учреждений культурно-досугового типа в сельской местности</t>
  </si>
  <si>
    <t>03.1.А1.55196</t>
  </si>
  <si>
    <t>Предоставление муниципальных услуг (выполнение работ) в сфере культуры</t>
  </si>
  <si>
    <t>03.1.05.00000</t>
  </si>
  <si>
    <t>Обеспечение деятельности  прочих учреждений, подведомственных учредителю в сфере культуры</t>
  </si>
  <si>
    <t>03.1.05.20560</t>
  </si>
  <si>
    <t>Ведомственная целевая программа "Реализация молодежной политики"</t>
  </si>
  <si>
    <t>03.2.00.00000</t>
  </si>
  <si>
    <t>Предоставление муниципальных услуг (выполнение работ) в сфере молодежной политики</t>
  </si>
  <si>
    <t>03.2.01.00000</t>
  </si>
  <si>
    <t>Обеспечение деятельности учреждений  в сфере молодежной политики</t>
  </si>
  <si>
    <t>03.2.01.20170</t>
  </si>
  <si>
    <t xml:space="preserve">Муниципальная целевая программа "Развитие  направлений молодежной политики в Борисоглебском муниципальном районе" </t>
  </si>
  <si>
    <t>03.3.00.00000</t>
  </si>
  <si>
    <t>Поддержка талантливой молодежи, молодежных  проектов  и инициатив</t>
  </si>
  <si>
    <t>03.3.01.00000</t>
  </si>
  <si>
    <t>Проведение мероприятий для детей и молодежи</t>
  </si>
  <si>
    <t>03.3.01.20190</t>
  </si>
  <si>
    <t>Осуществление переданных полномочий по осуществлению мероприятий по работе с детьми и молодежью Борисоглебского сельского поселения за счет средств бюджета поселения</t>
  </si>
  <si>
    <t>03.3.01.65050</t>
  </si>
  <si>
    <t>Осуществление переданных полномочий по осуществлению мероприятий по работе с детьми и молодежью Андреевского сельского поселения за счет средств бюджета поселения</t>
  </si>
  <si>
    <t>03.3.01.66090</t>
  </si>
  <si>
    <t>Осуществление переданных полномочий по осуществлению мероприятий по работе с детьми и молодежью Вощажниковского сельского поселения за счет средств бюджета поселения</t>
  </si>
  <si>
    <t>03.3.01.67330</t>
  </si>
  <si>
    <t>Осуществление переданных полномочий по осуществлению мероприятий по работе с детьми и молодежью Высоковского сельского поселения за счет средств бюджета поселения</t>
  </si>
  <si>
    <t>03.3.01.68260</t>
  </si>
  <si>
    <t>Осуществление переданных полномочий по осуществлению мероприятий по работе с детьми и молодежью Инальцинского сельского поселения за счет средств бюджета поселения</t>
  </si>
  <si>
    <t>03.3.01.69290</t>
  </si>
  <si>
    <t>Формирование ценностей здорового образа жизни среди молодежи</t>
  </si>
  <si>
    <t>03.3.02.00000</t>
  </si>
  <si>
    <t>03.3.02.20190</t>
  </si>
  <si>
    <t>03.3.02.65050</t>
  </si>
  <si>
    <t>03.3.02.66090</t>
  </si>
  <si>
    <t>03.3.02.67330</t>
  </si>
  <si>
    <t>03.3.02.68260</t>
  </si>
  <si>
    <t>03.3.02.69290</t>
  </si>
  <si>
    <t>Муниципальная целевая программа "Развитие туризма и отдыха в Борисоглебском муниципальном районе"</t>
  </si>
  <si>
    <t>03.4.00.0000</t>
  </si>
  <si>
    <t>Создание благоприятных условий для развития туризма</t>
  </si>
  <si>
    <t>03.4.02.00000</t>
  </si>
  <si>
    <t>Реализация мероприятий по созданию условий для развития инфраструктуры досуга и отдыха на территории района за счет средств районного бюджета</t>
  </si>
  <si>
    <t>03.4.02.21750</t>
  </si>
  <si>
    <t>Муниципальная целевая программа "Патриотическое воспитание и допризывная подготовка граждан Российской Федерации, проживающих на территории Борисоглебского муниципального района"</t>
  </si>
  <si>
    <t>03.5.00.00000</t>
  </si>
  <si>
    <t>Внедрение в деятельность субъектов патриотического воспитания современных форм, методов и средств воспитательной работы</t>
  </si>
  <si>
    <t>03.5.01.00000</t>
  </si>
  <si>
    <t>Мероприятия по патриотическому воспитанию граждан за счет средств районного бюджета</t>
  </si>
  <si>
    <t>03.5.01.24880</t>
  </si>
  <si>
    <t>Военно-патриотическое воспитание граждан Российской Федерации, формирование у молодёжи положительной мотивации к прохождению военной службы</t>
  </si>
  <si>
    <t>03.5.02.00000</t>
  </si>
  <si>
    <t>Проведение организационных и информационных мероприятий</t>
  </si>
  <si>
    <t>03.5.02.20210</t>
  </si>
  <si>
    <t>Муниципальная программа "Физическая культура и спорт в Борисоглебском муниципальном районе"</t>
  </si>
  <si>
    <t>04.0.00.00000</t>
  </si>
  <si>
    <t>Муниципальная целевая программа "Развитие физической культуры и спорта в Борисоглебском муниципальном районе"</t>
  </si>
  <si>
    <t>04.1.00.00000</t>
  </si>
  <si>
    <t>Организация мероприятий в сфере массовой физической культуры и спорта</t>
  </si>
  <si>
    <t>04.1.01.00000</t>
  </si>
  <si>
    <t>Мероприятия в области физической культуры и спорта</t>
  </si>
  <si>
    <t>04.1.01.20220</t>
  </si>
  <si>
    <t>Осуществление переданных полномочий по проведению официальных физкультурно-оздоровительных и спортивных мероприятий для населения Борисоглебского сельского поселения за счет средств бюджета поселения</t>
  </si>
  <si>
    <t>04.1.01.65070</t>
  </si>
  <si>
    <t>Осуществление переданных полномочий по проведению официальных физкультурно-оздоровительных и спортивных мероприятий для населения Андреевского сельского поселения за счет средств бюджета поселения</t>
  </si>
  <si>
    <t>04.1.01.66140</t>
  </si>
  <si>
    <t>Осуществление переданных полномочий по проведению официальных физкультурно-оздоровительных и спортивных мероприятий для населения Вощажниковского сельского поселения за счет средств бюджета поселения</t>
  </si>
  <si>
    <t>04.1.01.67350</t>
  </si>
  <si>
    <t>Осуществление переданных полномочий по проведению официальных физкультурно-оздоровительных и спортивных мероприятий для населения Высоковского сельского поселения за счет средств бюджета поселения</t>
  </si>
  <si>
    <t>04.1.01.68280</t>
  </si>
  <si>
    <t>Осуществление переданных полномочий по проведению официальных физкультурно-оздоровительных и спортивных мероприятий для населения Инальцинского сельского поселения за счет средств бюджета поселения</t>
  </si>
  <si>
    <t>04.1.01.69310</t>
  </si>
  <si>
    <t>Проведение грамотной информационной политики в средствах массовой информации и местах массового пребывания людей</t>
  </si>
  <si>
    <t>13.2.02.000000</t>
  </si>
  <si>
    <t>13.2.02.20370</t>
  </si>
  <si>
    <t>Организация взаимодействия субъектов профилактической деятельности в сфере предотвращения терроризма, экстремизма и обеспечения правопорядка на территории района</t>
  </si>
  <si>
    <t>13.4.01.00000</t>
  </si>
  <si>
    <t>13.4.01.20800</t>
  </si>
  <si>
    <t>Осуществление переданных полномочий по организации библиотечного обслуживания населения Борисоглебского сельского поселения</t>
  </si>
  <si>
    <t>30.0.00.85130</t>
  </si>
  <si>
    <t>Осуществление переданных полномочий по организации библиотечного обслуживания населения Андреевского сельского поселения</t>
  </si>
  <si>
    <t>30.0.00.86120</t>
  </si>
  <si>
    <t>Осуществление переданных полномочий по организации библиотечного обслуживания населения Вощажниковского сельского поселения</t>
  </si>
  <si>
    <t>30.0.00.87130</t>
  </si>
  <si>
    <t>Осуществление переданных полномочий по организации библиотечного обслуживания населения Высоковского сельского поселения</t>
  </si>
  <si>
    <t>30.0.00.88140</t>
  </si>
  <si>
    <t>Осуществление переданных полномочий по организации библиотечного обслуживания населения Инальцинского сельского поселения</t>
  </si>
  <si>
    <t>30.0.00.89130</t>
  </si>
  <si>
    <t xml:space="preserve">Осуществление переданных полномочий по созданию условий для организации досуга жителей Борисоглебского сельского поселения </t>
  </si>
  <si>
    <t>30.0.00.85140</t>
  </si>
  <si>
    <t xml:space="preserve">Осуществление переданных полномочий по созданию условий для организации досуга жителей Андреевского сельского поселения </t>
  </si>
  <si>
    <t>30.0.00.86130</t>
  </si>
  <si>
    <t xml:space="preserve">Осуществление переданных полномочий по созданию условий для организации досуга жителей Вощажниковского сельского поселения </t>
  </si>
  <si>
    <t>30.0.00.87140</t>
  </si>
  <si>
    <t xml:space="preserve">Осуществление переданных полномочий по созданию условий для организации досуга жителей Высоковского сельского поселения </t>
  </si>
  <si>
    <t>30.0.00.88150</t>
  </si>
  <si>
    <t xml:space="preserve">Осуществление переданных полномочий по созданию условий для организации досуга жителей Инальцинского сельского поселения </t>
  </si>
  <si>
    <t>30.0.00.89140</t>
  </si>
  <si>
    <t xml:space="preserve">Осуществление переданных полномочий по обеспечению условий для развития на территории Борисоглебского сельского поселения физической культуры и массового спорта и организации проведения официальных физкультурно-оздоровительных и спортивных мероприятий </t>
  </si>
  <si>
    <t>30.0.00.85150</t>
  </si>
  <si>
    <t xml:space="preserve">Осуществление переданных полномочий по обеспечению условий для развития на территории Андреевского сельского поселения физической культуры и массового спорта и организации проведения официальных физкультурно-оздоровительных и спортивных мероприятий </t>
  </si>
  <si>
    <t>30.0.00.86150</t>
  </si>
  <si>
    <t xml:space="preserve">Осуществление переданных полномочий по обеспечению условий для развития на территории Вощажниковского сельского поселения физической культуры и массового спорта и организации проведения официальных физкультурно-оздоровительных и спортивных мероприятий </t>
  </si>
  <si>
    <t>30.0.00.87160</t>
  </si>
  <si>
    <t xml:space="preserve">Осуществление переданных полномочий по обеспечению условий для развития на территории Высоковского сельского поселения физической культуры и массового спорта и организации проведения официальных физкультурно-оздоровительных и спортивных мероприятий </t>
  </si>
  <si>
    <t>30.0.00.88160</t>
  </si>
  <si>
    <t xml:space="preserve">Осуществление переданных полномочий по обеспечению условий для развития на территории Инальцинского сельского поселения физической культуры и массового спорта и организации проведения официальных физкультурно-оздоровительных и спортивных мероприятий </t>
  </si>
  <si>
    <t>30.0.00.89160</t>
  </si>
  <si>
    <t>Осуществление переданных полномочий по организации мероприятий по работе с детьми и молодежью в Борисоглебском сельском поселении</t>
  </si>
  <si>
    <t>30.0.00.85160</t>
  </si>
  <si>
    <t>Осуществление переданных полномочий по организации мероприятий по работе с детьми и молодежью в Андреевском сельском поселении</t>
  </si>
  <si>
    <t>30.0.00.86140</t>
  </si>
  <si>
    <t>Осуществление переданных полномочий по организации мероприятий по работе с детьми и молодежью в Вощажниковском сельском поселении</t>
  </si>
  <si>
    <t>30.0.00.87150</t>
  </si>
  <si>
    <t>Осуществление переданных полномочий по организации мероприятий по работе с детьми и молодежью в Высоковском сельском поселении</t>
  </si>
  <si>
    <t>30.0.00.88130</t>
  </si>
  <si>
    <t>Осуществление переданных полномочий по организации мероприятий по работе с детьми и молодежью в Инальцинском сельском поселении</t>
  </si>
  <si>
    <t>30.0.00.89150</t>
  </si>
  <si>
    <t>Контрольно-счетная палата Борисоглебского муниципального района</t>
  </si>
  <si>
    <t>Руководитель контрольно-счетной палаты муниципального образования и его заместители</t>
  </si>
  <si>
    <t>30.0.00.40030</t>
  </si>
  <si>
    <t>Осуществление переданных полномочий контрольно-счетного органа Борисоглебского сельского поселения по осуществлению внешнего муниципального финансового контроля</t>
  </si>
  <si>
    <t>30.0.00.85110</t>
  </si>
  <si>
    <t>Осуществление переданных полномочий контрольно-счетного органа Андреевского сельского поселения по осуществлению внешнего муниципального финансового контроля</t>
  </si>
  <si>
    <t>30.0.00.86050</t>
  </si>
  <si>
    <t>Осуществление переданных полномочий контрольно-счетного органа Высоковского сельского поселения по осуществлению внешнего муниципального финансового контроля</t>
  </si>
  <si>
    <t>30.0.00.88040</t>
  </si>
  <si>
    <t>Осуществление переданных полномочий контрольно-счетного органа Инальцинского сельского поселения по осуществлению внешнего муниципального финансового контроля</t>
  </si>
  <si>
    <t>30.0.00.89040</t>
  </si>
  <si>
    <t>ИТОГО</t>
  </si>
  <si>
    <t>Главный распоря-дитель</t>
  </si>
  <si>
    <t>Ежемесячное денежное вознаграждение за классное руководство педагогическим работникам муниципальных общеобразовательных  организаций, за счет средств федерального бюджета</t>
  </si>
  <si>
    <t>01.1.01.53031</t>
  </si>
  <si>
    <t>Региональный проект «Современная школа»</t>
  </si>
  <si>
    <t>Проведение ремонтных работ в помещениях, предназначенных для создания центров образования естественно-научной и технологической направленности</t>
  </si>
  <si>
    <t>01.1.E1.00000</t>
  </si>
  <si>
    <t>01.1.E1.71690</t>
  </si>
  <si>
    <t>02.4.03.20790</t>
  </si>
  <si>
    <t>03.3.03.00000</t>
  </si>
  <si>
    <t>Обеспечение трудоустройства несовершеннолетних граждан на временные рабочие места за счет средств районного бюджета</t>
  </si>
  <si>
    <t>03.3.03.26950</t>
  </si>
  <si>
    <t>Обеспечение трудоустройства несовершеннолетних граждан на временные рабочие места за счет средств областного бюджета</t>
  </si>
  <si>
    <t>03.3.03.76950</t>
  </si>
  <si>
    <t>Организация профессиональной ориентации молодежи</t>
  </si>
  <si>
    <t>Создание комфортных, безопасных и современных условий осуществления образовательного процесса</t>
  </si>
  <si>
    <t>Мероприятия по укреплению и развитию материально-технической базы образовательных организаций за счет средств районного бюджета</t>
  </si>
  <si>
    <t>01.1.05.00000</t>
  </si>
  <si>
    <t>01.1.05.20860</t>
  </si>
  <si>
    <t>Укрепление материально-технической базы учреждений культуры</t>
  </si>
  <si>
    <t>Проведение капитального ремонта муниципальных учреждений культуры за счет средств районного бюджета</t>
  </si>
  <si>
    <t>03.1.04.00000</t>
  </si>
  <si>
    <t>03.1.04.20850</t>
  </si>
  <si>
    <t>Реализация мероприятий инициативного бюджетирования на территории Ярославской области (поддержка местных инициатив) за счет средств районного бюджета</t>
  </si>
  <si>
    <t>Реализация мероприятий инициативного бюджетирования на территории Ярославской области (поддержка местных инициатив) за счет средств областного бюджета</t>
  </si>
  <si>
    <t>03.1.04.25350</t>
  </si>
  <si>
    <t>03.1.04.75350</t>
  </si>
  <si>
    <t>30.0.00.40080</t>
  </si>
  <si>
    <t>Право ограниченного пользования чужим земельным участком (сервитут, публичный сервитут)</t>
  </si>
  <si>
    <t>Информационная, консультационная, и организационная поддержка субъектов малого и среднего предпринимательства</t>
  </si>
  <si>
    <t>Мероприятия, направленые на поддержку субъектов малого и среднего предпринимательства</t>
  </si>
  <si>
    <t>07.1.01.00000</t>
  </si>
  <si>
    <t>07.1.01.20870</t>
  </si>
  <si>
    <t>Повышение антитеррористической защищенности объектов образования за счет средств районного бюджета</t>
  </si>
  <si>
    <t>Реализация мероприятий предусмотренных нормативными правовыми актами органов государственной власти Ярославской области, за счет средств областного бюджета</t>
  </si>
  <si>
    <t>Повышение антитеррористической защищенности объектов образования за счет средств областного бюджета</t>
  </si>
  <si>
    <t>01.1.05.27440</t>
  </si>
  <si>
    <t>01.1.05.73260</t>
  </si>
  <si>
    <t>01.1.05.77440</t>
  </si>
  <si>
    <t>03.1.03.73260</t>
  </si>
  <si>
    <t>Осуществление деятельности в сфере молодежной политики социальными учреждениями молодежи, за счет средств областного бюджета</t>
  </si>
  <si>
    <t>03.2.01.70650</t>
  </si>
  <si>
    <t>30.0.00.73260</t>
  </si>
  <si>
    <t>03.1.02.L519F</t>
  </si>
  <si>
    <t xml:space="preserve">Региональный проект "Творческие люди" </t>
  </si>
  <si>
    <t>Выплата денежных поощрений лучшим сельским учреждениям культуры и лучшим работникам сельских учреждений культуры</t>
  </si>
  <si>
    <t>03.1.А2.00000</t>
  </si>
  <si>
    <t>03.1.А2.55193</t>
  </si>
  <si>
    <t>Комплектование книжных фондов государственных и муниципальных библиотек за счет средств резервного фонда Правительства Российской Федерации</t>
  </si>
  <si>
    <t>02.1.01.R302F</t>
  </si>
  <si>
    <t>02.1.P1.5084F</t>
  </si>
  <si>
    <t xml:space="preserve">Осуществление ежемесячной денежной выплаты на ребенка в возрасте от трех до семи лет включительно за счет средств резервного фонда Правительства Российской Федерации и средств областного бюджета </t>
  </si>
  <si>
    <t>Осуществление ежемесячной денежной выплаты, назначаемой при рождении третьего ребенка или последующих детей до достижения ребенком возраста трех лет, за счет средств резервного фонда Правительства Российской Федерации и средств областного бюджета</t>
  </si>
  <si>
    <t>Исполнено      (руб.)</t>
  </si>
  <si>
    <t>Исполнение расходов  по ведомственной структуре расходов                                                                      районного бюджета за 2021 год</t>
  </si>
  <si>
    <t>Приложение 4</t>
  </si>
  <si>
    <t>от 24.06.2022 № 172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</si>
</sst>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2"/>
      <color rgb="FFFF0000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sz val="12"/>
      <color rgb="FFFF0000"/>
      <name val="Times New Roman"/>
      <family val="1"/>
      <charset val="204"/>
    </font>
    <font>
      <sz val="12"/>
      <color rgb="FF00B050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0"/>
      <name val="Arial Cyr"/>
      <charset val="204"/>
    </font>
    <font>
      <sz val="12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1" fillId="0" borderId="0"/>
  </cellStyleXfs>
  <cellXfs count="78">
    <xf numFmtId="0" fontId="0" fillId="0" borderId="0" xfId="0"/>
    <xf numFmtId="0" fontId="4" fillId="0" borderId="0" xfId="0" applyFont="1"/>
    <xf numFmtId="0" fontId="6" fillId="0" borderId="0" xfId="0" applyFont="1"/>
    <xf numFmtId="0" fontId="7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center" vertical="center" wrapText="1"/>
    </xf>
    <xf numFmtId="3" fontId="7" fillId="0" borderId="1" xfId="0" applyNumberFormat="1" applyFont="1" applyBorder="1" applyAlignment="1">
      <alignment vertical="center" wrapText="1"/>
    </xf>
    <xf numFmtId="3" fontId="7" fillId="0" borderId="1" xfId="0" applyNumberFormat="1" applyFont="1" applyBorder="1" applyAlignment="1">
      <alignment horizontal="center" vertical="center" wrapText="1"/>
    </xf>
    <xf numFmtId="0" fontId="7" fillId="2" borderId="1" xfId="0" applyFont="1" applyFill="1" applyBorder="1" applyAlignment="1">
      <alignment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4" fontId="7" fillId="2" borderId="1" xfId="0" applyNumberFormat="1" applyFont="1" applyFill="1" applyBorder="1" applyAlignment="1">
      <alignment vertical="center" wrapText="1"/>
    </xf>
    <xf numFmtId="0" fontId="8" fillId="3" borderId="1" xfId="0" applyFont="1" applyFill="1" applyBorder="1" applyAlignment="1">
      <alignment vertical="center" wrapText="1"/>
    </xf>
    <xf numFmtId="49" fontId="8" fillId="3" borderId="1" xfId="0" applyNumberFormat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vertical="center" wrapText="1"/>
    </xf>
    <xf numFmtId="4" fontId="8" fillId="3" borderId="1" xfId="0" applyNumberFormat="1" applyFont="1" applyFill="1" applyBorder="1" applyAlignment="1">
      <alignment vertical="center" wrapText="1"/>
    </xf>
    <xf numFmtId="0" fontId="9" fillId="3" borderId="1" xfId="0" applyFont="1" applyFill="1" applyBorder="1" applyAlignment="1">
      <alignment vertical="center" wrapText="1"/>
    </xf>
    <xf numFmtId="49" fontId="9" fillId="3" borderId="1" xfId="0" applyNumberFormat="1" applyFont="1" applyFill="1" applyBorder="1" applyAlignment="1">
      <alignment horizontal="center" vertical="center" wrapText="1"/>
    </xf>
    <xf numFmtId="4" fontId="9" fillId="3" borderId="1" xfId="0" applyNumberFormat="1" applyFont="1" applyFill="1" applyBorder="1" applyAlignment="1">
      <alignment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4" fontId="3" fillId="3" borderId="1" xfId="0" applyNumberFormat="1" applyFont="1" applyFill="1" applyBorder="1" applyAlignment="1">
      <alignment vertical="center" wrapText="1"/>
    </xf>
    <xf numFmtId="49" fontId="10" fillId="3" borderId="1" xfId="0" applyNumberFormat="1" applyFont="1" applyFill="1" applyBorder="1" applyAlignment="1">
      <alignment vertical="center" wrapText="1"/>
    </xf>
    <xf numFmtId="0" fontId="10" fillId="3" borderId="1" xfId="0" applyFont="1" applyFill="1" applyBorder="1" applyAlignment="1">
      <alignment vertical="center" wrapText="1"/>
    </xf>
    <xf numFmtId="4" fontId="10" fillId="3" borderId="1" xfId="0" applyNumberFormat="1" applyFont="1" applyFill="1" applyBorder="1" applyAlignment="1">
      <alignment vertical="center" wrapText="1"/>
    </xf>
    <xf numFmtId="0" fontId="8" fillId="2" borderId="1" xfId="0" applyFont="1" applyFill="1" applyBorder="1" applyAlignment="1">
      <alignment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vertical="center" wrapText="1"/>
    </xf>
    <xf numFmtId="49" fontId="6" fillId="3" borderId="1" xfId="0" applyNumberFormat="1" applyFont="1" applyFill="1" applyBorder="1" applyAlignment="1">
      <alignment horizontal="center" vertical="center" wrapText="1"/>
    </xf>
    <xf numFmtId="4" fontId="6" fillId="3" borderId="1" xfId="0" applyNumberFormat="1" applyFont="1" applyFill="1" applyBorder="1" applyAlignment="1">
      <alignment vertical="center" wrapText="1"/>
    </xf>
    <xf numFmtId="49" fontId="11" fillId="3" borderId="1" xfId="0" applyNumberFormat="1" applyFont="1" applyFill="1" applyBorder="1" applyAlignment="1">
      <alignment vertical="center" wrapText="1"/>
    </xf>
    <xf numFmtId="0" fontId="11" fillId="3" borderId="1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vertical="center" wrapText="1"/>
    </xf>
    <xf numFmtId="4" fontId="11" fillId="3" borderId="1" xfId="0" applyNumberFormat="1" applyFont="1" applyFill="1" applyBorder="1" applyAlignment="1">
      <alignment vertical="center" wrapText="1"/>
    </xf>
    <xf numFmtId="4" fontId="7" fillId="3" borderId="1" xfId="0" applyNumberFormat="1" applyFont="1" applyFill="1" applyBorder="1" applyAlignment="1">
      <alignment vertical="center" wrapText="1"/>
    </xf>
    <xf numFmtId="49" fontId="10" fillId="3" borderId="1" xfId="0" applyNumberFormat="1" applyFont="1" applyFill="1" applyBorder="1" applyAlignment="1">
      <alignment horizontal="center" vertical="center" wrapText="1"/>
    </xf>
    <xf numFmtId="49" fontId="11" fillId="3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vertical="center" wrapText="1"/>
    </xf>
    <xf numFmtId="0" fontId="7" fillId="3" borderId="1" xfId="0" applyFont="1" applyFill="1" applyBorder="1" applyAlignment="1">
      <alignment vertical="center" wrapText="1"/>
    </xf>
    <xf numFmtId="49" fontId="7" fillId="3" borderId="1" xfId="0" applyNumberFormat="1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vertical="center" wrapText="1"/>
    </xf>
    <xf numFmtId="0" fontId="3" fillId="3" borderId="1" xfId="1" applyNumberFormat="1" applyFont="1" applyFill="1" applyBorder="1" applyAlignment="1" applyProtection="1">
      <alignment horizontal="left" vertical="center" wrapText="1"/>
      <protection hidden="1"/>
    </xf>
    <xf numFmtId="0" fontId="10" fillId="3" borderId="1" xfId="0" applyFont="1" applyFill="1" applyBorder="1" applyAlignment="1">
      <alignment horizontal="left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left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49" fontId="6" fillId="3" borderId="1" xfId="0" applyNumberFormat="1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left" vertical="center" wrapText="1"/>
    </xf>
    <xf numFmtId="49" fontId="6" fillId="3" borderId="1" xfId="0" applyNumberFormat="1" applyFont="1" applyFill="1" applyBorder="1" applyAlignment="1">
      <alignment vertical="center" wrapText="1"/>
    </xf>
    <xf numFmtId="0" fontId="7" fillId="2" borderId="1" xfId="0" applyFont="1" applyFill="1" applyBorder="1" applyAlignment="1">
      <alignment horizontal="center" vertical="center" wrapText="1"/>
    </xf>
    <xf numFmtId="4" fontId="7" fillId="2" borderId="1" xfId="0" applyNumberFormat="1" applyFont="1" applyFill="1" applyBorder="1" applyAlignment="1">
      <alignment horizontal="right" vertical="center" wrapText="1"/>
    </xf>
    <xf numFmtId="0" fontId="6" fillId="3" borderId="1" xfId="0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top" wrapText="1"/>
    </xf>
    <xf numFmtId="0" fontId="7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Border="1"/>
    <xf numFmtId="4" fontId="7" fillId="0" borderId="1" xfId="0" applyNumberFormat="1" applyFont="1" applyBorder="1" applyAlignment="1">
      <alignment vertical="center"/>
    </xf>
    <xf numFmtId="0" fontId="11" fillId="3" borderId="1" xfId="0" applyFont="1" applyFill="1" applyBorder="1" applyAlignment="1">
      <alignment horizontal="left" vertical="center" wrapText="1"/>
    </xf>
    <xf numFmtId="0" fontId="9" fillId="3" borderId="1" xfId="0" applyFont="1" applyFill="1" applyBorder="1" applyAlignment="1">
      <alignment horizontal="left" vertical="center" wrapText="1"/>
    </xf>
    <xf numFmtId="4" fontId="7" fillId="0" borderId="1" xfId="0" applyNumberFormat="1" applyFont="1" applyBorder="1" applyAlignment="1">
      <alignment vertical="center" wrapText="1"/>
    </xf>
    <xf numFmtId="0" fontId="9" fillId="3" borderId="1" xfId="1" applyNumberFormat="1" applyFont="1" applyFill="1" applyBorder="1" applyAlignment="1" applyProtection="1">
      <alignment horizontal="left" vertical="top" wrapText="1"/>
      <protection hidden="1"/>
    </xf>
    <xf numFmtId="0" fontId="6" fillId="3" borderId="1" xfId="1" applyNumberFormat="1" applyFont="1" applyFill="1" applyBorder="1" applyAlignment="1" applyProtection="1">
      <alignment horizontal="left" vertical="top" wrapText="1"/>
      <protection hidden="1"/>
    </xf>
    <xf numFmtId="0" fontId="3" fillId="3" borderId="2" xfId="1" applyNumberFormat="1" applyFont="1" applyFill="1" applyBorder="1" applyAlignment="1" applyProtection="1">
      <alignment horizontal="left" vertical="center" wrapText="1"/>
      <protection hidden="1"/>
    </xf>
    <xf numFmtId="0" fontId="11" fillId="3" borderId="2" xfId="0" applyFont="1" applyFill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9" fillId="0" borderId="1" xfId="0" applyFont="1" applyBorder="1" applyAlignment="1">
      <alignment horizontal="center" vertical="center" wrapText="1"/>
    </xf>
    <xf numFmtId="0" fontId="13" fillId="3" borderId="1" xfId="0" applyFont="1" applyFill="1" applyBorder="1" applyAlignment="1">
      <alignment vertical="center" wrapText="1"/>
    </xf>
    <xf numFmtId="4" fontId="14" fillId="3" borderId="1" xfId="0" applyNumberFormat="1" applyFont="1" applyFill="1" applyBorder="1" applyAlignment="1">
      <alignment vertical="center" wrapText="1"/>
    </xf>
    <xf numFmtId="0" fontId="16" fillId="0" borderId="1" xfId="0" applyFont="1" applyBorder="1" applyAlignment="1">
      <alignment horizontal="center" vertical="center" wrapText="1"/>
    </xf>
    <xf numFmtId="4" fontId="0" fillId="0" borderId="0" xfId="0" applyNumberFormat="1"/>
    <xf numFmtId="0" fontId="6" fillId="0" borderId="1" xfId="0" applyFont="1" applyBorder="1" applyAlignment="1">
      <alignment vertical="center" wrapText="1"/>
    </xf>
    <xf numFmtId="49" fontId="8" fillId="3" borderId="1" xfId="0" applyNumberFormat="1" applyFont="1" applyFill="1" applyBorder="1" applyAlignment="1">
      <alignment vertical="center" wrapText="1"/>
    </xf>
    <xf numFmtId="4" fontId="7" fillId="3" borderId="1" xfId="0" applyNumberFormat="1" applyFont="1" applyFill="1" applyBorder="1" applyAlignment="1">
      <alignment horizontal="right" vertical="center" wrapText="1"/>
    </xf>
    <xf numFmtId="2" fontId="0" fillId="0" borderId="0" xfId="0" applyNumberFormat="1" applyAlignment="1">
      <alignment horizontal="center"/>
    </xf>
    <xf numFmtId="49" fontId="9" fillId="3" borderId="1" xfId="0" applyNumberFormat="1" applyFont="1" applyFill="1" applyBorder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3" fillId="0" borderId="0" xfId="1" applyFont="1" applyAlignment="1">
      <alignment horizontal="right"/>
    </xf>
  </cellXfs>
  <cellStyles count="8">
    <cellStyle name="Обычный" xfId="0" builtinId="0"/>
    <cellStyle name="Обычный 2" xfId="1"/>
    <cellStyle name="Обычный 2 2" xfId="2"/>
    <cellStyle name="Обычный 2 2 2" xfId="3"/>
    <cellStyle name="Обычный 3" xfId="4"/>
    <cellStyle name="Обычный 4" xfId="5"/>
    <cellStyle name="Обычный 5" xfId="6"/>
    <cellStyle name="Обычный 6" xfId="7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87"/>
  <sheetViews>
    <sheetView tabSelected="1" zoomScaleNormal="100" zoomScaleSheetLayoutView="100" workbookViewId="0">
      <selection activeCell="G11" sqref="G11"/>
    </sheetView>
  </sheetViews>
  <sheetFormatPr defaultRowHeight="15" x14ac:dyDescent="0.25"/>
  <cols>
    <col min="1" max="1" width="53.140625" customWidth="1"/>
    <col min="2" max="2" width="10.5703125" customWidth="1"/>
    <col min="3" max="3" width="16.42578125" customWidth="1"/>
    <col min="4" max="4" width="9.85546875" customWidth="1"/>
    <col min="5" max="5" width="16" customWidth="1"/>
    <col min="6" max="6" width="15.7109375" customWidth="1"/>
    <col min="250" max="250" width="54.28515625" customWidth="1"/>
    <col min="251" max="251" width="16.28515625" customWidth="1"/>
    <col min="252" max="252" width="9.85546875" customWidth="1"/>
    <col min="253" max="253" width="15.7109375" customWidth="1"/>
    <col min="254" max="254" width="18.140625" customWidth="1"/>
    <col min="255" max="255" width="15.85546875" customWidth="1"/>
    <col min="256" max="256" width="17.5703125" customWidth="1"/>
    <col min="506" max="506" width="54.28515625" customWidth="1"/>
    <col min="507" max="507" width="16.28515625" customWidth="1"/>
    <col min="508" max="508" width="9.85546875" customWidth="1"/>
    <col min="509" max="509" width="15.7109375" customWidth="1"/>
    <col min="510" max="510" width="18.140625" customWidth="1"/>
    <col min="511" max="511" width="15.85546875" customWidth="1"/>
    <col min="512" max="512" width="17.5703125" customWidth="1"/>
    <col min="762" max="762" width="54.28515625" customWidth="1"/>
    <col min="763" max="763" width="16.28515625" customWidth="1"/>
    <col min="764" max="764" width="9.85546875" customWidth="1"/>
    <col min="765" max="765" width="15.7109375" customWidth="1"/>
    <col min="766" max="766" width="18.140625" customWidth="1"/>
    <col min="767" max="767" width="15.85546875" customWidth="1"/>
    <col min="768" max="768" width="17.5703125" customWidth="1"/>
    <col min="1018" max="1018" width="54.28515625" customWidth="1"/>
    <col min="1019" max="1019" width="16.28515625" customWidth="1"/>
    <col min="1020" max="1020" width="9.85546875" customWidth="1"/>
    <col min="1021" max="1021" width="15.7109375" customWidth="1"/>
    <col min="1022" max="1022" width="18.140625" customWidth="1"/>
    <col min="1023" max="1023" width="15.85546875" customWidth="1"/>
    <col min="1024" max="1024" width="17.5703125" customWidth="1"/>
    <col min="1274" max="1274" width="54.28515625" customWidth="1"/>
    <col min="1275" max="1275" width="16.28515625" customWidth="1"/>
    <col min="1276" max="1276" width="9.85546875" customWidth="1"/>
    <col min="1277" max="1277" width="15.7109375" customWidth="1"/>
    <col min="1278" max="1278" width="18.140625" customWidth="1"/>
    <col min="1279" max="1279" width="15.85546875" customWidth="1"/>
    <col min="1280" max="1280" width="17.5703125" customWidth="1"/>
    <col min="1530" max="1530" width="54.28515625" customWidth="1"/>
    <col min="1531" max="1531" width="16.28515625" customWidth="1"/>
    <col min="1532" max="1532" width="9.85546875" customWidth="1"/>
    <col min="1533" max="1533" width="15.7109375" customWidth="1"/>
    <col min="1534" max="1534" width="18.140625" customWidth="1"/>
    <col min="1535" max="1535" width="15.85546875" customWidth="1"/>
    <col min="1536" max="1536" width="17.5703125" customWidth="1"/>
    <col min="1786" max="1786" width="54.28515625" customWidth="1"/>
    <col min="1787" max="1787" width="16.28515625" customWidth="1"/>
    <col min="1788" max="1788" width="9.85546875" customWidth="1"/>
    <col min="1789" max="1789" width="15.7109375" customWidth="1"/>
    <col min="1790" max="1790" width="18.140625" customWidth="1"/>
    <col min="1791" max="1791" width="15.85546875" customWidth="1"/>
    <col min="1792" max="1792" width="17.5703125" customWidth="1"/>
    <col min="2042" max="2042" width="54.28515625" customWidth="1"/>
    <col min="2043" max="2043" width="16.28515625" customWidth="1"/>
    <col min="2044" max="2044" width="9.85546875" customWidth="1"/>
    <col min="2045" max="2045" width="15.7109375" customWidth="1"/>
    <col min="2046" max="2046" width="18.140625" customWidth="1"/>
    <col min="2047" max="2047" width="15.85546875" customWidth="1"/>
    <col min="2048" max="2048" width="17.5703125" customWidth="1"/>
    <col min="2298" max="2298" width="54.28515625" customWidth="1"/>
    <col min="2299" max="2299" width="16.28515625" customWidth="1"/>
    <col min="2300" max="2300" width="9.85546875" customWidth="1"/>
    <col min="2301" max="2301" width="15.7109375" customWidth="1"/>
    <col min="2302" max="2302" width="18.140625" customWidth="1"/>
    <col min="2303" max="2303" width="15.85546875" customWidth="1"/>
    <col min="2304" max="2304" width="17.5703125" customWidth="1"/>
    <col min="2554" max="2554" width="54.28515625" customWidth="1"/>
    <col min="2555" max="2555" width="16.28515625" customWidth="1"/>
    <col min="2556" max="2556" width="9.85546875" customWidth="1"/>
    <col min="2557" max="2557" width="15.7109375" customWidth="1"/>
    <col min="2558" max="2558" width="18.140625" customWidth="1"/>
    <col min="2559" max="2559" width="15.85546875" customWidth="1"/>
    <col min="2560" max="2560" width="17.5703125" customWidth="1"/>
    <col min="2810" max="2810" width="54.28515625" customWidth="1"/>
    <col min="2811" max="2811" width="16.28515625" customWidth="1"/>
    <col min="2812" max="2812" width="9.85546875" customWidth="1"/>
    <col min="2813" max="2813" width="15.7109375" customWidth="1"/>
    <col min="2814" max="2814" width="18.140625" customWidth="1"/>
    <col min="2815" max="2815" width="15.85546875" customWidth="1"/>
    <col min="2816" max="2816" width="17.5703125" customWidth="1"/>
    <col min="3066" max="3066" width="54.28515625" customWidth="1"/>
    <col min="3067" max="3067" width="16.28515625" customWidth="1"/>
    <col min="3068" max="3068" width="9.85546875" customWidth="1"/>
    <col min="3069" max="3069" width="15.7109375" customWidth="1"/>
    <col min="3070" max="3070" width="18.140625" customWidth="1"/>
    <col min="3071" max="3071" width="15.85546875" customWidth="1"/>
    <col min="3072" max="3072" width="17.5703125" customWidth="1"/>
    <col min="3322" max="3322" width="54.28515625" customWidth="1"/>
    <col min="3323" max="3323" width="16.28515625" customWidth="1"/>
    <col min="3324" max="3324" width="9.85546875" customWidth="1"/>
    <col min="3325" max="3325" width="15.7109375" customWidth="1"/>
    <col min="3326" max="3326" width="18.140625" customWidth="1"/>
    <col min="3327" max="3327" width="15.85546875" customWidth="1"/>
    <col min="3328" max="3328" width="17.5703125" customWidth="1"/>
    <col min="3578" max="3578" width="54.28515625" customWidth="1"/>
    <col min="3579" max="3579" width="16.28515625" customWidth="1"/>
    <col min="3580" max="3580" width="9.85546875" customWidth="1"/>
    <col min="3581" max="3581" width="15.7109375" customWidth="1"/>
    <col min="3582" max="3582" width="18.140625" customWidth="1"/>
    <col min="3583" max="3583" width="15.85546875" customWidth="1"/>
    <col min="3584" max="3584" width="17.5703125" customWidth="1"/>
    <col min="3834" max="3834" width="54.28515625" customWidth="1"/>
    <col min="3835" max="3835" width="16.28515625" customWidth="1"/>
    <col min="3836" max="3836" width="9.85546875" customWidth="1"/>
    <col min="3837" max="3837" width="15.7109375" customWidth="1"/>
    <col min="3838" max="3838" width="18.140625" customWidth="1"/>
    <col min="3839" max="3839" width="15.85546875" customWidth="1"/>
    <col min="3840" max="3840" width="17.5703125" customWidth="1"/>
    <col min="4090" max="4090" width="54.28515625" customWidth="1"/>
    <col min="4091" max="4091" width="16.28515625" customWidth="1"/>
    <col min="4092" max="4092" width="9.85546875" customWidth="1"/>
    <col min="4093" max="4093" width="15.7109375" customWidth="1"/>
    <col min="4094" max="4094" width="18.140625" customWidth="1"/>
    <col min="4095" max="4095" width="15.85546875" customWidth="1"/>
    <col min="4096" max="4096" width="17.5703125" customWidth="1"/>
    <col min="4346" max="4346" width="54.28515625" customWidth="1"/>
    <col min="4347" max="4347" width="16.28515625" customWidth="1"/>
    <col min="4348" max="4348" width="9.85546875" customWidth="1"/>
    <col min="4349" max="4349" width="15.7109375" customWidth="1"/>
    <col min="4350" max="4350" width="18.140625" customWidth="1"/>
    <col min="4351" max="4351" width="15.85546875" customWidth="1"/>
    <col min="4352" max="4352" width="17.5703125" customWidth="1"/>
    <col min="4602" max="4602" width="54.28515625" customWidth="1"/>
    <col min="4603" max="4603" width="16.28515625" customWidth="1"/>
    <col min="4604" max="4604" width="9.85546875" customWidth="1"/>
    <col min="4605" max="4605" width="15.7109375" customWidth="1"/>
    <col min="4606" max="4606" width="18.140625" customWidth="1"/>
    <col min="4607" max="4607" width="15.85546875" customWidth="1"/>
    <col min="4608" max="4608" width="17.5703125" customWidth="1"/>
    <col min="4858" max="4858" width="54.28515625" customWidth="1"/>
    <col min="4859" max="4859" width="16.28515625" customWidth="1"/>
    <col min="4860" max="4860" width="9.85546875" customWidth="1"/>
    <col min="4861" max="4861" width="15.7109375" customWidth="1"/>
    <col min="4862" max="4862" width="18.140625" customWidth="1"/>
    <col min="4863" max="4863" width="15.85546875" customWidth="1"/>
    <col min="4864" max="4864" width="17.5703125" customWidth="1"/>
    <col min="5114" max="5114" width="54.28515625" customWidth="1"/>
    <col min="5115" max="5115" width="16.28515625" customWidth="1"/>
    <col min="5116" max="5116" width="9.85546875" customWidth="1"/>
    <col min="5117" max="5117" width="15.7109375" customWidth="1"/>
    <col min="5118" max="5118" width="18.140625" customWidth="1"/>
    <col min="5119" max="5119" width="15.85546875" customWidth="1"/>
    <col min="5120" max="5120" width="17.5703125" customWidth="1"/>
    <col min="5370" max="5370" width="54.28515625" customWidth="1"/>
    <col min="5371" max="5371" width="16.28515625" customWidth="1"/>
    <col min="5372" max="5372" width="9.85546875" customWidth="1"/>
    <col min="5373" max="5373" width="15.7109375" customWidth="1"/>
    <col min="5374" max="5374" width="18.140625" customWidth="1"/>
    <col min="5375" max="5375" width="15.85546875" customWidth="1"/>
    <col min="5376" max="5376" width="17.5703125" customWidth="1"/>
    <col min="5626" max="5626" width="54.28515625" customWidth="1"/>
    <col min="5627" max="5627" width="16.28515625" customWidth="1"/>
    <col min="5628" max="5628" width="9.85546875" customWidth="1"/>
    <col min="5629" max="5629" width="15.7109375" customWidth="1"/>
    <col min="5630" max="5630" width="18.140625" customWidth="1"/>
    <col min="5631" max="5631" width="15.85546875" customWidth="1"/>
    <col min="5632" max="5632" width="17.5703125" customWidth="1"/>
    <col min="5882" max="5882" width="54.28515625" customWidth="1"/>
    <col min="5883" max="5883" width="16.28515625" customWidth="1"/>
    <col min="5884" max="5884" width="9.85546875" customWidth="1"/>
    <col min="5885" max="5885" width="15.7109375" customWidth="1"/>
    <col min="5886" max="5886" width="18.140625" customWidth="1"/>
    <col min="5887" max="5887" width="15.85546875" customWidth="1"/>
    <col min="5888" max="5888" width="17.5703125" customWidth="1"/>
    <col min="6138" max="6138" width="54.28515625" customWidth="1"/>
    <col min="6139" max="6139" width="16.28515625" customWidth="1"/>
    <col min="6140" max="6140" width="9.85546875" customWidth="1"/>
    <col min="6141" max="6141" width="15.7109375" customWidth="1"/>
    <col min="6142" max="6142" width="18.140625" customWidth="1"/>
    <col min="6143" max="6143" width="15.85546875" customWidth="1"/>
    <col min="6144" max="6144" width="17.5703125" customWidth="1"/>
    <col min="6394" max="6394" width="54.28515625" customWidth="1"/>
    <col min="6395" max="6395" width="16.28515625" customWidth="1"/>
    <col min="6396" max="6396" width="9.85546875" customWidth="1"/>
    <col min="6397" max="6397" width="15.7109375" customWidth="1"/>
    <col min="6398" max="6398" width="18.140625" customWidth="1"/>
    <col min="6399" max="6399" width="15.85546875" customWidth="1"/>
    <col min="6400" max="6400" width="17.5703125" customWidth="1"/>
    <col min="6650" max="6650" width="54.28515625" customWidth="1"/>
    <col min="6651" max="6651" width="16.28515625" customWidth="1"/>
    <col min="6652" max="6652" width="9.85546875" customWidth="1"/>
    <col min="6653" max="6653" width="15.7109375" customWidth="1"/>
    <col min="6654" max="6654" width="18.140625" customWidth="1"/>
    <col min="6655" max="6655" width="15.85546875" customWidth="1"/>
    <col min="6656" max="6656" width="17.5703125" customWidth="1"/>
    <col min="6906" max="6906" width="54.28515625" customWidth="1"/>
    <col min="6907" max="6907" width="16.28515625" customWidth="1"/>
    <col min="6908" max="6908" width="9.85546875" customWidth="1"/>
    <col min="6909" max="6909" width="15.7109375" customWidth="1"/>
    <col min="6910" max="6910" width="18.140625" customWidth="1"/>
    <col min="6911" max="6911" width="15.85546875" customWidth="1"/>
    <col min="6912" max="6912" width="17.5703125" customWidth="1"/>
    <col min="7162" max="7162" width="54.28515625" customWidth="1"/>
    <col min="7163" max="7163" width="16.28515625" customWidth="1"/>
    <col min="7164" max="7164" width="9.85546875" customWidth="1"/>
    <col min="7165" max="7165" width="15.7109375" customWidth="1"/>
    <col min="7166" max="7166" width="18.140625" customWidth="1"/>
    <col min="7167" max="7167" width="15.85546875" customWidth="1"/>
    <col min="7168" max="7168" width="17.5703125" customWidth="1"/>
    <col min="7418" max="7418" width="54.28515625" customWidth="1"/>
    <col min="7419" max="7419" width="16.28515625" customWidth="1"/>
    <col min="7420" max="7420" width="9.85546875" customWidth="1"/>
    <col min="7421" max="7421" width="15.7109375" customWidth="1"/>
    <col min="7422" max="7422" width="18.140625" customWidth="1"/>
    <col min="7423" max="7423" width="15.85546875" customWidth="1"/>
    <col min="7424" max="7424" width="17.5703125" customWidth="1"/>
    <col min="7674" max="7674" width="54.28515625" customWidth="1"/>
    <col min="7675" max="7675" width="16.28515625" customWidth="1"/>
    <col min="7676" max="7676" width="9.85546875" customWidth="1"/>
    <col min="7677" max="7677" width="15.7109375" customWidth="1"/>
    <col min="7678" max="7678" width="18.140625" customWidth="1"/>
    <col min="7679" max="7679" width="15.85546875" customWidth="1"/>
    <col min="7680" max="7680" width="17.5703125" customWidth="1"/>
    <col min="7930" max="7930" width="54.28515625" customWidth="1"/>
    <col min="7931" max="7931" width="16.28515625" customWidth="1"/>
    <col min="7932" max="7932" width="9.85546875" customWidth="1"/>
    <col min="7933" max="7933" width="15.7109375" customWidth="1"/>
    <col min="7934" max="7934" width="18.140625" customWidth="1"/>
    <col min="7935" max="7935" width="15.85546875" customWidth="1"/>
    <col min="7936" max="7936" width="17.5703125" customWidth="1"/>
    <col min="8186" max="8186" width="54.28515625" customWidth="1"/>
    <col min="8187" max="8187" width="16.28515625" customWidth="1"/>
    <col min="8188" max="8188" width="9.85546875" customWidth="1"/>
    <col min="8189" max="8189" width="15.7109375" customWidth="1"/>
    <col min="8190" max="8190" width="18.140625" customWidth="1"/>
    <col min="8191" max="8191" width="15.85546875" customWidth="1"/>
    <col min="8192" max="8192" width="17.5703125" customWidth="1"/>
    <col min="8442" max="8442" width="54.28515625" customWidth="1"/>
    <col min="8443" max="8443" width="16.28515625" customWidth="1"/>
    <col min="8444" max="8444" width="9.85546875" customWidth="1"/>
    <col min="8445" max="8445" width="15.7109375" customWidth="1"/>
    <col min="8446" max="8446" width="18.140625" customWidth="1"/>
    <col min="8447" max="8447" width="15.85546875" customWidth="1"/>
    <col min="8448" max="8448" width="17.5703125" customWidth="1"/>
    <col min="8698" max="8698" width="54.28515625" customWidth="1"/>
    <col min="8699" max="8699" width="16.28515625" customWidth="1"/>
    <col min="8700" max="8700" width="9.85546875" customWidth="1"/>
    <col min="8701" max="8701" width="15.7109375" customWidth="1"/>
    <col min="8702" max="8702" width="18.140625" customWidth="1"/>
    <col min="8703" max="8703" width="15.85546875" customWidth="1"/>
    <col min="8704" max="8704" width="17.5703125" customWidth="1"/>
    <col min="8954" max="8954" width="54.28515625" customWidth="1"/>
    <col min="8955" max="8955" width="16.28515625" customWidth="1"/>
    <col min="8956" max="8956" width="9.85546875" customWidth="1"/>
    <col min="8957" max="8957" width="15.7109375" customWidth="1"/>
    <col min="8958" max="8958" width="18.140625" customWidth="1"/>
    <col min="8959" max="8959" width="15.85546875" customWidth="1"/>
    <col min="8960" max="8960" width="17.5703125" customWidth="1"/>
    <col min="9210" max="9210" width="54.28515625" customWidth="1"/>
    <col min="9211" max="9211" width="16.28515625" customWidth="1"/>
    <col min="9212" max="9212" width="9.85546875" customWidth="1"/>
    <col min="9213" max="9213" width="15.7109375" customWidth="1"/>
    <col min="9214" max="9214" width="18.140625" customWidth="1"/>
    <col min="9215" max="9215" width="15.85546875" customWidth="1"/>
    <col min="9216" max="9216" width="17.5703125" customWidth="1"/>
    <col min="9466" max="9466" width="54.28515625" customWidth="1"/>
    <col min="9467" max="9467" width="16.28515625" customWidth="1"/>
    <col min="9468" max="9468" width="9.85546875" customWidth="1"/>
    <col min="9469" max="9469" width="15.7109375" customWidth="1"/>
    <col min="9470" max="9470" width="18.140625" customWidth="1"/>
    <col min="9471" max="9471" width="15.85546875" customWidth="1"/>
    <col min="9472" max="9472" width="17.5703125" customWidth="1"/>
    <col min="9722" max="9722" width="54.28515625" customWidth="1"/>
    <col min="9723" max="9723" width="16.28515625" customWidth="1"/>
    <col min="9724" max="9724" width="9.85546875" customWidth="1"/>
    <col min="9725" max="9725" width="15.7109375" customWidth="1"/>
    <col min="9726" max="9726" width="18.140625" customWidth="1"/>
    <col min="9727" max="9727" width="15.85546875" customWidth="1"/>
    <col min="9728" max="9728" width="17.5703125" customWidth="1"/>
    <col min="9978" max="9978" width="54.28515625" customWidth="1"/>
    <col min="9979" max="9979" width="16.28515625" customWidth="1"/>
    <col min="9980" max="9980" width="9.85546875" customWidth="1"/>
    <col min="9981" max="9981" width="15.7109375" customWidth="1"/>
    <col min="9982" max="9982" width="18.140625" customWidth="1"/>
    <col min="9983" max="9983" width="15.85546875" customWidth="1"/>
    <col min="9984" max="9984" width="17.5703125" customWidth="1"/>
    <col min="10234" max="10234" width="54.28515625" customWidth="1"/>
    <col min="10235" max="10235" width="16.28515625" customWidth="1"/>
    <col min="10236" max="10236" width="9.85546875" customWidth="1"/>
    <col min="10237" max="10237" width="15.7109375" customWidth="1"/>
    <col min="10238" max="10238" width="18.140625" customWidth="1"/>
    <col min="10239" max="10239" width="15.85546875" customWidth="1"/>
    <col min="10240" max="10240" width="17.5703125" customWidth="1"/>
    <col min="10490" max="10490" width="54.28515625" customWidth="1"/>
    <col min="10491" max="10491" width="16.28515625" customWidth="1"/>
    <col min="10492" max="10492" width="9.85546875" customWidth="1"/>
    <col min="10493" max="10493" width="15.7109375" customWidth="1"/>
    <col min="10494" max="10494" width="18.140625" customWidth="1"/>
    <col min="10495" max="10495" width="15.85546875" customWidth="1"/>
    <col min="10496" max="10496" width="17.5703125" customWidth="1"/>
    <col min="10746" max="10746" width="54.28515625" customWidth="1"/>
    <col min="10747" max="10747" width="16.28515625" customWidth="1"/>
    <col min="10748" max="10748" width="9.85546875" customWidth="1"/>
    <col min="10749" max="10749" width="15.7109375" customWidth="1"/>
    <col min="10750" max="10750" width="18.140625" customWidth="1"/>
    <col min="10751" max="10751" width="15.85546875" customWidth="1"/>
    <col min="10752" max="10752" width="17.5703125" customWidth="1"/>
    <col min="11002" max="11002" width="54.28515625" customWidth="1"/>
    <col min="11003" max="11003" width="16.28515625" customWidth="1"/>
    <col min="11004" max="11004" width="9.85546875" customWidth="1"/>
    <col min="11005" max="11005" width="15.7109375" customWidth="1"/>
    <col min="11006" max="11006" width="18.140625" customWidth="1"/>
    <col min="11007" max="11007" width="15.85546875" customWidth="1"/>
    <col min="11008" max="11008" width="17.5703125" customWidth="1"/>
    <col min="11258" max="11258" width="54.28515625" customWidth="1"/>
    <col min="11259" max="11259" width="16.28515625" customWidth="1"/>
    <col min="11260" max="11260" width="9.85546875" customWidth="1"/>
    <col min="11261" max="11261" width="15.7109375" customWidth="1"/>
    <col min="11262" max="11262" width="18.140625" customWidth="1"/>
    <col min="11263" max="11263" width="15.85546875" customWidth="1"/>
    <col min="11264" max="11264" width="17.5703125" customWidth="1"/>
    <col min="11514" max="11514" width="54.28515625" customWidth="1"/>
    <col min="11515" max="11515" width="16.28515625" customWidth="1"/>
    <col min="11516" max="11516" width="9.85546875" customWidth="1"/>
    <col min="11517" max="11517" width="15.7109375" customWidth="1"/>
    <col min="11518" max="11518" width="18.140625" customWidth="1"/>
    <col min="11519" max="11519" width="15.85546875" customWidth="1"/>
    <col min="11520" max="11520" width="17.5703125" customWidth="1"/>
    <col min="11770" max="11770" width="54.28515625" customWidth="1"/>
    <col min="11771" max="11771" width="16.28515625" customWidth="1"/>
    <col min="11772" max="11772" width="9.85546875" customWidth="1"/>
    <col min="11773" max="11773" width="15.7109375" customWidth="1"/>
    <col min="11774" max="11774" width="18.140625" customWidth="1"/>
    <col min="11775" max="11775" width="15.85546875" customWidth="1"/>
    <col min="11776" max="11776" width="17.5703125" customWidth="1"/>
    <col min="12026" max="12026" width="54.28515625" customWidth="1"/>
    <col min="12027" max="12027" width="16.28515625" customWidth="1"/>
    <col min="12028" max="12028" width="9.85546875" customWidth="1"/>
    <col min="12029" max="12029" width="15.7109375" customWidth="1"/>
    <col min="12030" max="12030" width="18.140625" customWidth="1"/>
    <col min="12031" max="12031" width="15.85546875" customWidth="1"/>
    <col min="12032" max="12032" width="17.5703125" customWidth="1"/>
    <col min="12282" max="12282" width="54.28515625" customWidth="1"/>
    <col min="12283" max="12283" width="16.28515625" customWidth="1"/>
    <col min="12284" max="12284" width="9.85546875" customWidth="1"/>
    <col min="12285" max="12285" width="15.7109375" customWidth="1"/>
    <col min="12286" max="12286" width="18.140625" customWidth="1"/>
    <col min="12287" max="12287" width="15.85546875" customWidth="1"/>
    <col min="12288" max="12288" width="17.5703125" customWidth="1"/>
    <col min="12538" max="12538" width="54.28515625" customWidth="1"/>
    <col min="12539" max="12539" width="16.28515625" customWidth="1"/>
    <col min="12540" max="12540" width="9.85546875" customWidth="1"/>
    <col min="12541" max="12541" width="15.7109375" customWidth="1"/>
    <col min="12542" max="12542" width="18.140625" customWidth="1"/>
    <col min="12543" max="12543" width="15.85546875" customWidth="1"/>
    <col min="12544" max="12544" width="17.5703125" customWidth="1"/>
    <col min="12794" max="12794" width="54.28515625" customWidth="1"/>
    <col min="12795" max="12795" width="16.28515625" customWidth="1"/>
    <col min="12796" max="12796" width="9.85546875" customWidth="1"/>
    <col min="12797" max="12797" width="15.7109375" customWidth="1"/>
    <col min="12798" max="12798" width="18.140625" customWidth="1"/>
    <col min="12799" max="12799" width="15.85546875" customWidth="1"/>
    <col min="12800" max="12800" width="17.5703125" customWidth="1"/>
    <col min="13050" max="13050" width="54.28515625" customWidth="1"/>
    <col min="13051" max="13051" width="16.28515625" customWidth="1"/>
    <col min="13052" max="13052" width="9.85546875" customWidth="1"/>
    <col min="13053" max="13053" width="15.7109375" customWidth="1"/>
    <col min="13054" max="13054" width="18.140625" customWidth="1"/>
    <col min="13055" max="13055" width="15.85546875" customWidth="1"/>
    <col min="13056" max="13056" width="17.5703125" customWidth="1"/>
    <col min="13306" max="13306" width="54.28515625" customWidth="1"/>
    <col min="13307" max="13307" width="16.28515625" customWidth="1"/>
    <col min="13308" max="13308" width="9.85546875" customWidth="1"/>
    <col min="13309" max="13309" width="15.7109375" customWidth="1"/>
    <col min="13310" max="13310" width="18.140625" customWidth="1"/>
    <col min="13311" max="13311" width="15.85546875" customWidth="1"/>
    <col min="13312" max="13312" width="17.5703125" customWidth="1"/>
    <col min="13562" max="13562" width="54.28515625" customWidth="1"/>
    <col min="13563" max="13563" width="16.28515625" customWidth="1"/>
    <col min="13564" max="13564" width="9.85546875" customWidth="1"/>
    <col min="13565" max="13565" width="15.7109375" customWidth="1"/>
    <col min="13566" max="13566" width="18.140625" customWidth="1"/>
    <col min="13567" max="13567" width="15.85546875" customWidth="1"/>
    <col min="13568" max="13568" width="17.5703125" customWidth="1"/>
    <col min="13818" max="13818" width="54.28515625" customWidth="1"/>
    <col min="13819" max="13819" width="16.28515625" customWidth="1"/>
    <col min="13820" max="13820" width="9.85546875" customWidth="1"/>
    <col min="13821" max="13821" width="15.7109375" customWidth="1"/>
    <col min="13822" max="13822" width="18.140625" customWidth="1"/>
    <col min="13823" max="13823" width="15.85546875" customWidth="1"/>
    <col min="13824" max="13824" width="17.5703125" customWidth="1"/>
    <col min="14074" max="14074" width="54.28515625" customWidth="1"/>
    <col min="14075" max="14075" width="16.28515625" customWidth="1"/>
    <col min="14076" max="14076" width="9.85546875" customWidth="1"/>
    <col min="14077" max="14077" width="15.7109375" customWidth="1"/>
    <col min="14078" max="14078" width="18.140625" customWidth="1"/>
    <col min="14079" max="14079" width="15.85546875" customWidth="1"/>
    <col min="14080" max="14080" width="17.5703125" customWidth="1"/>
    <col min="14330" max="14330" width="54.28515625" customWidth="1"/>
    <col min="14331" max="14331" width="16.28515625" customWidth="1"/>
    <col min="14332" max="14332" width="9.85546875" customWidth="1"/>
    <col min="14333" max="14333" width="15.7109375" customWidth="1"/>
    <col min="14334" max="14334" width="18.140625" customWidth="1"/>
    <col min="14335" max="14335" width="15.85546875" customWidth="1"/>
    <col min="14336" max="14336" width="17.5703125" customWidth="1"/>
    <col min="14586" max="14586" width="54.28515625" customWidth="1"/>
    <col min="14587" max="14587" width="16.28515625" customWidth="1"/>
    <col min="14588" max="14588" width="9.85546875" customWidth="1"/>
    <col min="14589" max="14589" width="15.7109375" customWidth="1"/>
    <col min="14590" max="14590" width="18.140625" customWidth="1"/>
    <col min="14591" max="14591" width="15.85546875" customWidth="1"/>
    <col min="14592" max="14592" width="17.5703125" customWidth="1"/>
    <col min="14842" max="14842" width="54.28515625" customWidth="1"/>
    <col min="14843" max="14843" width="16.28515625" customWidth="1"/>
    <col min="14844" max="14844" width="9.85546875" customWidth="1"/>
    <col min="14845" max="14845" width="15.7109375" customWidth="1"/>
    <col min="14846" max="14846" width="18.140625" customWidth="1"/>
    <col min="14847" max="14847" width="15.85546875" customWidth="1"/>
    <col min="14848" max="14848" width="17.5703125" customWidth="1"/>
    <col min="15098" max="15098" width="54.28515625" customWidth="1"/>
    <col min="15099" max="15099" width="16.28515625" customWidth="1"/>
    <col min="15100" max="15100" width="9.85546875" customWidth="1"/>
    <col min="15101" max="15101" width="15.7109375" customWidth="1"/>
    <col min="15102" max="15102" width="18.140625" customWidth="1"/>
    <col min="15103" max="15103" width="15.85546875" customWidth="1"/>
    <col min="15104" max="15104" width="17.5703125" customWidth="1"/>
    <col min="15354" max="15354" width="54.28515625" customWidth="1"/>
    <col min="15355" max="15355" width="16.28515625" customWidth="1"/>
    <col min="15356" max="15356" width="9.85546875" customWidth="1"/>
    <col min="15357" max="15357" width="15.7109375" customWidth="1"/>
    <col min="15358" max="15358" width="18.140625" customWidth="1"/>
    <col min="15359" max="15359" width="15.85546875" customWidth="1"/>
    <col min="15360" max="15360" width="17.5703125" customWidth="1"/>
    <col min="15610" max="15610" width="54.28515625" customWidth="1"/>
    <col min="15611" max="15611" width="16.28515625" customWidth="1"/>
    <col min="15612" max="15612" width="9.85546875" customWidth="1"/>
    <col min="15613" max="15613" width="15.7109375" customWidth="1"/>
    <col min="15614" max="15614" width="18.140625" customWidth="1"/>
    <col min="15615" max="15615" width="15.85546875" customWidth="1"/>
    <col min="15616" max="15616" width="17.5703125" customWidth="1"/>
    <col min="15866" max="15866" width="54.28515625" customWidth="1"/>
    <col min="15867" max="15867" width="16.28515625" customWidth="1"/>
    <col min="15868" max="15868" width="9.85546875" customWidth="1"/>
    <col min="15869" max="15869" width="15.7109375" customWidth="1"/>
    <col min="15870" max="15870" width="18.140625" customWidth="1"/>
    <col min="15871" max="15871" width="15.85546875" customWidth="1"/>
    <col min="15872" max="15872" width="17.5703125" customWidth="1"/>
    <col min="16122" max="16122" width="54.28515625" customWidth="1"/>
    <col min="16123" max="16123" width="16.28515625" customWidth="1"/>
    <col min="16124" max="16124" width="9.85546875" customWidth="1"/>
    <col min="16125" max="16125" width="15.7109375" customWidth="1"/>
    <col min="16126" max="16126" width="18.140625" customWidth="1"/>
    <col min="16127" max="16127" width="15.85546875" customWidth="1"/>
    <col min="16128" max="16128" width="17.5703125" customWidth="1"/>
  </cols>
  <sheetData>
    <row r="1" spans="1:5" ht="15.75" x14ac:dyDescent="0.25">
      <c r="A1" s="77" t="s">
        <v>643</v>
      </c>
      <c r="B1" s="77"/>
      <c r="C1" s="77"/>
      <c r="D1" s="77"/>
      <c r="E1" s="77"/>
    </row>
    <row r="2" spans="1:5" ht="15.75" x14ac:dyDescent="0.25">
      <c r="A2" s="77" t="s">
        <v>0</v>
      </c>
      <c r="B2" s="77"/>
      <c r="C2" s="77"/>
      <c r="D2" s="77"/>
      <c r="E2" s="77"/>
    </row>
    <row r="3" spans="1:5" ht="15.75" x14ac:dyDescent="0.25">
      <c r="A3" s="77" t="s">
        <v>1</v>
      </c>
      <c r="B3" s="77"/>
      <c r="C3" s="77"/>
      <c r="D3" s="77"/>
      <c r="E3" s="77"/>
    </row>
    <row r="4" spans="1:5" ht="15.75" x14ac:dyDescent="0.25">
      <c r="A4" s="77" t="s">
        <v>2</v>
      </c>
      <c r="B4" s="77"/>
      <c r="C4" s="77"/>
      <c r="D4" s="77"/>
      <c r="E4" s="77"/>
    </row>
    <row r="5" spans="1:5" ht="15.75" x14ac:dyDescent="0.25">
      <c r="A5" s="77" t="s">
        <v>644</v>
      </c>
      <c r="B5" s="77"/>
      <c r="C5" s="77"/>
      <c r="D5" s="77"/>
      <c r="E5" s="77"/>
    </row>
    <row r="6" spans="1:5" x14ac:dyDescent="0.25">
      <c r="A6" s="1"/>
      <c r="B6" s="1"/>
      <c r="C6" s="1"/>
      <c r="D6" s="1"/>
      <c r="E6" s="1"/>
    </row>
    <row r="7" spans="1:5" x14ac:dyDescent="0.25">
      <c r="A7" s="1"/>
      <c r="B7" s="1"/>
      <c r="C7" s="1"/>
      <c r="D7" s="1"/>
      <c r="E7" s="1"/>
    </row>
    <row r="8" spans="1:5" ht="39.75" customHeight="1" x14ac:dyDescent="0.25">
      <c r="A8" s="76" t="s">
        <v>642</v>
      </c>
      <c r="B8" s="76"/>
      <c r="C8" s="76"/>
      <c r="D8" s="76"/>
      <c r="E8" s="76"/>
    </row>
    <row r="9" spans="1:5" ht="15.75" x14ac:dyDescent="0.25">
      <c r="A9" s="2"/>
      <c r="B9" s="2"/>
      <c r="C9" s="2"/>
      <c r="D9" s="2"/>
      <c r="E9" s="2"/>
    </row>
    <row r="10" spans="1:5" ht="57.6" customHeight="1" x14ac:dyDescent="0.25">
      <c r="A10" s="3" t="s">
        <v>3</v>
      </c>
      <c r="B10" s="69" t="s">
        <v>589</v>
      </c>
      <c r="C10" s="4" t="s">
        <v>4</v>
      </c>
      <c r="D10" s="4" t="s">
        <v>5</v>
      </c>
      <c r="E10" s="5" t="s">
        <v>641</v>
      </c>
    </row>
    <row r="11" spans="1:5" ht="31.5" customHeight="1" x14ac:dyDescent="0.25">
      <c r="A11" s="6" t="s">
        <v>6</v>
      </c>
      <c r="B11" s="7">
        <v>801</v>
      </c>
      <c r="C11" s="4"/>
      <c r="D11" s="4"/>
      <c r="E11" s="73">
        <f>E12+E17+E29+E34+E39+E52+E76+E81+E99+E113+E118+E137</f>
        <v>73584796.299999997</v>
      </c>
    </row>
    <row r="12" spans="1:5" ht="47.25" x14ac:dyDescent="0.25">
      <c r="A12" s="8" t="s">
        <v>7</v>
      </c>
      <c r="B12" s="8"/>
      <c r="C12" s="9" t="s">
        <v>8</v>
      </c>
      <c r="D12" s="8"/>
      <c r="E12" s="10">
        <f>E13</f>
        <v>370000</v>
      </c>
    </row>
    <row r="13" spans="1:5" ht="75.75" customHeight="1" x14ac:dyDescent="0.25">
      <c r="A13" s="11" t="s">
        <v>9</v>
      </c>
      <c r="B13" s="11"/>
      <c r="C13" s="12" t="s">
        <v>10</v>
      </c>
      <c r="D13" s="13"/>
      <c r="E13" s="14">
        <f>E14</f>
        <v>370000</v>
      </c>
    </row>
    <row r="14" spans="1:5" ht="47.25" customHeight="1" x14ac:dyDescent="0.25">
      <c r="A14" s="15" t="s">
        <v>11</v>
      </c>
      <c r="B14" s="15"/>
      <c r="C14" s="16" t="s">
        <v>12</v>
      </c>
      <c r="D14" s="15"/>
      <c r="E14" s="17">
        <f>E15</f>
        <v>370000</v>
      </c>
    </row>
    <row r="15" spans="1:5" ht="31.5" x14ac:dyDescent="0.25">
      <c r="A15" s="13" t="s">
        <v>13</v>
      </c>
      <c r="B15" s="13"/>
      <c r="C15" s="18" t="s">
        <v>14</v>
      </c>
      <c r="D15" s="13"/>
      <c r="E15" s="19">
        <f>E16</f>
        <v>370000</v>
      </c>
    </row>
    <row r="16" spans="1:5" ht="48.75" customHeight="1" x14ac:dyDescent="0.25">
      <c r="A16" s="20" t="s">
        <v>15</v>
      </c>
      <c r="B16" s="20"/>
      <c r="C16" s="18"/>
      <c r="D16" s="21">
        <v>600</v>
      </c>
      <c r="E16" s="22">
        <v>370000</v>
      </c>
    </row>
    <row r="17" spans="1:5" ht="65.25" customHeight="1" x14ac:dyDescent="0.25">
      <c r="A17" s="23" t="s">
        <v>16</v>
      </c>
      <c r="B17" s="23"/>
      <c r="C17" s="24" t="s">
        <v>17</v>
      </c>
      <c r="D17" s="8"/>
      <c r="E17" s="10">
        <f>E18+E22</f>
        <v>4526103.53</v>
      </c>
    </row>
    <row r="18" spans="1:5" ht="48" customHeight="1" x14ac:dyDescent="0.25">
      <c r="A18" s="11" t="s">
        <v>18</v>
      </c>
      <c r="B18" s="11"/>
      <c r="C18" s="12" t="s">
        <v>19</v>
      </c>
      <c r="D18" s="11"/>
      <c r="E18" s="14">
        <f>E19</f>
        <v>2144668.75</v>
      </c>
    </row>
    <row r="19" spans="1:5" ht="34.5" customHeight="1" x14ac:dyDescent="0.25">
      <c r="A19" s="15" t="s">
        <v>20</v>
      </c>
      <c r="B19" s="15"/>
      <c r="C19" s="16" t="s">
        <v>21</v>
      </c>
      <c r="D19" s="15"/>
      <c r="E19" s="17">
        <f>E20</f>
        <v>2144668.75</v>
      </c>
    </row>
    <row r="20" spans="1:5" ht="31.5" customHeight="1" x14ac:dyDescent="0.25">
      <c r="A20" s="25" t="s">
        <v>22</v>
      </c>
      <c r="B20" s="25"/>
      <c r="C20" s="26" t="s">
        <v>23</v>
      </c>
      <c r="D20" s="25"/>
      <c r="E20" s="27">
        <f>E21</f>
        <v>2144668.75</v>
      </c>
    </row>
    <row r="21" spans="1:5" ht="31.5" customHeight="1" x14ac:dyDescent="0.25">
      <c r="A21" s="28" t="s">
        <v>24</v>
      </c>
      <c r="B21" s="28"/>
      <c r="C21" s="29"/>
      <c r="D21" s="30">
        <v>200</v>
      </c>
      <c r="E21" s="31">
        <v>2144668.75</v>
      </c>
    </row>
    <row r="22" spans="1:5" ht="65.25" customHeight="1" x14ac:dyDescent="0.25">
      <c r="A22" s="11" t="s">
        <v>25</v>
      </c>
      <c r="B22" s="11"/>
      <c r="C22" s="12" t="s">
        <v>26</v>
      </c>
      <c r="D22" s="30"/>
      <c r="E22" s="32">
        <f>E23+E26</f>
        <v>2381434.7800000003</v>
      </c>
    </row>
    <row r="23" spans="1:5" ht="31.5" customHeight="1" x14ac:dyDescent="0.25">
      <c r="A23" s="15" t="s">
        <v>27</v>
      </c>
      <c r="B23" s="15"/>
      <c r="C23" s="16" t="s">
        <v>28</v>
      </c>
      <c r="D23" s="30"/>
      <c r="E23" s="17">
        <f>E24</f>
        <v>1881434.78</v>
      </c>
    </row>
    <row r="24" spans="1:5" ht="32.25" customHeight="1" x14ac:dyDescent="0.25">
      <c r="A24" s="13" t="s">
        <v>29</v>
      </c>
      <c r="B24" s="13"/>
      <c r="C24" s="18" t="s">
        <v>30</v>
      </c>
      <c r="D24" s="25"/>
      <c r="E24" s="27">
        <f>SUM(E25:E25)</f>
        <v>1881434.78</v>
      </c>
    </row>
    <row r="25" spans="1:5" ht="31.5" customHeight="1" x14ac:dyDescent="0.25">
      <c r="A25" s="30" t="s">
        <v>31</v>
      </c>
      <c r="B25" s="30"/>
      <c r="C25" s="33"/>
      <c r="D25" s="30">
        <v>400</v>
      </c>
      <c r="E25" s="22">
        <v>1881434.78</v>
      </c>
    </row>
    <row r="26" spans="1:5" ht="48.75" customHeight="1" x14ac:dyDescent="0.25">
      <c r="A26" s="15" t="s">
        <v>32</v>
      </c>
      <c r="B26" s="15"/>
      <c r="C26" s="16" t="s">
        <v>33</v>
      </c>
      <c r="D26" s="30"/>
      <c r="E26" s="17">
        <f>E27</f>
        <v>500000</v>
      </c>
    </row>
    <row r="27" spans="1:5" ht="48.75" customHeight="1" x14ac:dyDescent="0.25">
      <c r="A27" s="13" t="s">
        <v>34</v>
      </c>
      <c r="B27" s="13"/>
      <c r="C27" s="18" t="s">
        <v>35</v>
      </c>
      <c r="D27" s="25"/>
      <c r="E27" s="19">
        <f>E28</f>
        <v>500000</v>
      </c>
    </row>
    <row r="28" spans="1:5" ht="34.5" customHeight="1" x14ac:dyDescent="0.25">
      <c r="A28" s="30" t="s">
        <v>31</v>
      </c>
      <c r="B28" s="30"/>
      <c r="C28" s="34"/>
      <c r="D28" s="30">
        <v>400</v>
      </c>
      <c r="E28" s="22">
        <v>500000</v>
      </c>
    </row>
    <row r="29" spans="1:5" ht="56.25" customHeight="1" x14ac:dyDescent="0.25">
      <c r="A29" s="23" t="s">
        <v>36</v>
      </c>
      <c r="B29" s="23"/>
      <c r="C29" s="24" t="s">
        <v>37</v>
      </c>
      <c r="D29" s="35"/>
      <c r="E29" s="10">
        <f>E30</f>
        <v>0</v>
      </c>
    </row>
    <row r="30" spans="1:5" ht="67.5" customHeight="1" x14ac:dyDescent="0.25">
      <c r="A30" s="11" t="s">
        <v>38</v>
      </c>
      <c r="B30" s="11"/>
      <c r="C30" s="12" t="s">
        <v>39</v>
      </c>
      <c r="D30" s="25"/>
      <c r="E30" s="32">
        <f>E31</f>
        <v>0</v>
      </c>
    </row>
    <row r="31" spans="1:5" ht="47.25" customHeight="1" x14ac:dyDescent="0.25">
      <c r="A31" s="15" t="s">
        <v>617</v>
      </c>
      <c r="B31" s="15"/>
      <c r="C31" s="16" t="s">
        <v>619</v>
      </c>
      <c r="D31" s="15"/>
      <c r="E31" s="17">
        <f>E32</f>
        <v>0</v>
      </c>
    </row>
    <row r="32" spans="1:5" ht="31.5" customHeight="1" x14ac:dyDescent="0.25">
      <c r="A32" s="13" t="s">
        <v>618</v>
      </c>
      <c r="B32" s="13"/>
      <c r="C32" s="18" t="s">
        <v>620</v>
      </c>
      <c r="D32" s="25"/>
      <c r="E32" s="27">
        <f>E33</f>
        <v>0</v>
      </c>
    </row>
    <row r="33" spans="1:5" ht="33" customHeight="1" x14ac:dyDescent="0.25">
      <c r="A33" s="28" t="s">
        <v>49</v>
      </c>
      <c r="B33" s="28"/>
      <c r="C33" s="29"/>
      <c r="D33" s="30">
        <v>200</v>
      </c>
      <c r="E33" s="22">
        <v>0</v>
      </c>
    </row>
    <row r="34" spans="1:5" ht="66" customHeight="1" x14ac:dyDescent="0.25">
      <c r="A34" s="8" t="s">
        <v>41</v>
      </c>
      <c r="B34" s="8"/>
      <c r="C34" s="9" t="s">
        <v>42</v>
      </c>
      <c r="D34" s="35"/>
      <c r="E34" s="10">
        <f>E35</f>
        <v>49700</v>
      </c>
    </row>
    <row r="35" spans="1:5" ht="63" customHeight="1" x14ac:dyDescent="0.25">
      <c r="A35" s="36" t="s">
        <v>43</v>
      </c>
      <c r="B35" s="36"/>
      <c r="C35" s="37" t="s">
        <v>44</v>
      </c>
      <c r="D35" s="25"/>
      <c r="E35" s="32">
        <f>E36</f>
        <v>49700</v>
      </c>
    </row>
    <row r="36" spans="1:5" ht="34.5" customHeight="1" x14ac:dyDescent="0.25">
      <c r="A36" s="15" t="s">
        <v>45</v>
      </c>
      <c r="B36" s="15"/>
      <c r="C36" s="16" t="s">
        <v>46</v>
      </c>
      <c r="D36" s="15"/>
      <c r="E36" s="17">
        <f>E37</f>
        <v>49700</v>
      </c>
    </row>
    <row r="37" spans="1:5" ht="31.5" customHeight="1" x14ac:dyDescent="0.25">
      <c r="A37" s="25" t="s">
        <v>47</v>
      </c>
      <c r="B37" s="25"/>
      <c r="C37" s="26" t="s">
        <v>48</v>
      </c>
      <c r="D37" s="25"/>
      <c r="E37" s="27">
        <f>E38</f>
        <v>49700</v>
      </c>
    </row>
    <row r="38" spans="1:5" ht="32.25" customHeight="1" x14ac:dyDescent="0.25">
      <c r="A38" s="28" t="s">
        <v>49</v>
      </c>
      <c r="B38" s="28"/>
      <c r="C38" s="29"/>
      <c r="D38" s="30">
        <v>200</v>
      </c>
      <c r="E38" s="31">
        <v>49700</v>
      </c>
    </row>
    <row r="39" spans="1:5" ht="49.5" customHeight="1" x14ac:dyDescent="0.25">
      <c r="A39" s="23" t="s">
        <v>50</v>
      </c>
      <c r="B39" s="23"/>
      <c r="C39" s="24" t="s">
        <v>51</v>
      </c>
      <c r="D39" s="35"/>
      <c r="E39" s="10">
        <f>E40+E48</f>
        <v>28748360.859999999</v>
      </c>
    </row>
    <row r="40" spans="1:5" ht="49.5" customHeight="1" x14ac:dyDescent="0.25">
      <c r="A40" s="11" t="s">
        <v>52</v>
      </c>
      <c r="B40" s="11"/>
      <c r="C40" s="12" t="s">
        <v>53</v>
      </c>
      <c r="D40" s="13"/>
      <c r="E40" s="14">
        <f>E41</f>
        <v>19686447</v>
      </c>
    </row>
    <row r="41" spans="1:5" ht="36" customHeight="1" x14ac:dyDescent="0.25">
      <c r="A41" s="15" t="s">
        <v>54</v>
      </c>
      <c r="B41" s="15"/>
      <c r="C41" s="16" t="s">
        <v>55</v>
      </c>
      <c r="D41" s="38"/>
      <c r="E41" s="17">
        <f>E42+E44+E46</f>
        <v>19686447</v>
      </c>
    </row>
    <row r="42" spans="1:5" ht="64.5" customHeight="1" x14ac:dyDescent="0.25">
      <c r="A42" s="39" t="s">
        <v>56</v>
      </c>
      <c r="B42" s="39"/>
      <c r="C42" s="18" t="s">
        <v>57</v>
      </c>
      <c r="D42" s="13"/>
      <c r="E42" s="19">
        <f>E43</f>
        <v>10395000</v>
      </c>
    </row>
    <row r="43" spans="1:5" ht="18" customHeight="1" x14ac:dyDescent="0.25">
      <c r="A43" s="40" t="s">
        <v>58</v>
      </c>
      <c r="B43" s="40"/>
      <c r="C43" s="41"/>
      <c r="D43" s="21">
        <v>500</v>
      </c>
      <c r="E43" s="22">
        <v>10395000</v>
      </c>
    </row>
    <row r="44" spans="1:5" ht="63.75" customHeight="1" x14ac:dyDescent="0.25">
      <c r="A44" s="42" t="s">
        <v>59</v>
      </c>
      <c r="B44" s="42"/>
      <c r="C44" s="18" t="s">
        <v>60</v>
      </c>
      <c r="D44" s="21"/>
      <c r="E44" s="19">
        <f>E45</f>
        <v>297055</v>
      </c>
    </row>
    <row r="45" spans="1:5" ht="18" customHeight="1" x14ac:dyDescent="0.25">
      <c r="A45" s="40" t="s">
        <v>58</v>
      </c>
      <c r="B45" s="40"/>
      <c r="C45" s="41"/>
      <c r="D45" s="21">
        <v>500</v>
      </c>
      <c r="E45" s="22">
        <v>297055</v>
      </c>
    </row>
    <row r="46" spans="1:5" ht="63.75" customHeight="1" x14ac:dyDescent="0.25">
      <c r="A46" s="39" t="s">
        <v>61</v>
      </c>
      <c r="B46" s="39"/>
      <c r="C46" s="18" t="s">
        <v>62</v>
      </c>
      <c r="D46" s="13"/>
      <c r="E46" s="19">
        <f>SUM(E47:E47)</f>
        <v>8994392</v>
      </c>
    </row>
    <row r="47" spans="1:5" ht="18" customHeight="1" x14ac:dyDescent="0.25">
      <c r="A47" s="40" t="s">
        <v>58</v>
      </c>
      <c r="B47" s="40"/>
      <c r="C47" s="41"/>
      <c r="D47" s="21">
        <v>500</v>
      </c>
      <c r="E47" s="22">
        <v>8994392</v>
      </c>
    </row>
    <row r="48" spans="1:5" ht="33" customHeight="1" x14ac:dyDescent="0.25">
      <c r="A48" s="11" t="s">
        <v>63</v>
      </c>
      <c r="B48" s="11"/>
      <c r="C48" s="43" t="s">
        <v>64</v>
      </c>
      <c r="D48" s="36"/>
      <c r="E48" s="32">
        <f>E49</f>
        <v>9061913.8599999994</v>
      </c>
    </row>
    <row r="49" spans="1:5" ht="51" customHeight="1" x14ac:dyDescent="0.25">
      <c r="A49" s="15" t="s">
        <v>65</v>
      </c>
      <c r="B49" s="15"/>
      <c r="C49" s="44" t="s">
        <v>66</v>
      </c>
      <c r="D49" s="15"/>
      <c r="E49" s="17">
        <f>E50</f>
        <v>9061913.8599999994</v>
      </c>
    </row>
    <row r="50" spans="1:5" ht="47.25" customHeight="1" x14ac:dyDescent="0.25">
      <c r="A50" s="13" t="s">
        <v>67</v>
      </c>
      <c r="B50" s="13"/>
      <c r="C50" s="26" t="s">
        <v>68</v>
      </c>
      <c r="D50" s="25"/>
      <c r="E50" s="27">
        <f>E51</f>
        <v>9061913.8599999994</v>
      </c>
    </row>
    <row r="51" spans="1:5" ht="20.25" customHeight="1" x14ac:dyDescent="0.25">
      <c r="A51" s="28" t="s">
        <v>40</v>
      </c>
      <c r="B51" s="28"/>
      <c r="C51" s="29"/>
      <c r="D51" s="30">
        <v>800</v>
      </c>
      <c r="E51" s="31">
        <v>9061913.8599999994</v>
      </c>
    </row>
    <row r="52" spans="1:5" ht="49.5" customHeight="1" x14ac:dyDescent="0.25">
      <c r="A52" s="8" t="s">
        <v>69</v>
      </c>
      <c r="B52" s="8"/>
      <c r="C52" s="9" t="s">
        <v>70</v>
      </c>
      <c r="D52" s="8"/>
      <c r="E52" s="10">
        <f>E53+E60</f>
        <v>659154.5</v>
      </c>
    </row>
    <row r="53" spans="1:5" ht="63.75" customHeight="1" x14ac:dyDescent="0.25">
      <c r="A53" s="36" t="s">
        <v>71</v>
      </c>
      <c r="B53" s="36"/>
      <c r="C53" s="37" t="s">
        <v>72</v>
      </c>
      <c r="D53" s="36"/>
      <c r="E53" s="32">
        <f>E54+E57</f>
        <v>23154.5</v>
      </c>
    </row>
    <row r="54" spans="1:5" ht="31.5" customHeight="1" x14ac:dyDescent="0.25">
      <c r="A54" s="15" t="s">
        <v>74</v>
      </c>
      <c r="B54" s="15"/>
      <c r="C54" s="16" t="s">
        <v>75</v>
      </c>
      <c r="D54" s="15"/>
      <c r="E54" s="17">
        <f>E55</f>
        <v>3870</v>
      </c>
    </row>
    <row r="55" spans="1:5" ht="65.25" customHeight="1" x14ac:dyDescent="0.25">
      <c r="A55" s="25" t="s">
        <v>76</v>
      </c>
      <c r="B55" s="25"/>
      <c r="C55" s="45" t="s">
        <v>77</v>
      </c>
      <c r="D55" s="25"/>
      <c r="E55" s="27">
        <f>E56</f>
        <v>3870</v>
      </c>
    </row>
    <row r="56" spans="1:5" ht="32.25" customHeight="1" x14ac:dyDescent="0.25">
      <c r="A56" s="28" t="s">
        <v>49</v>
      </c>
      <c r="B56" s="28"/>
      <c r="C56" s="26"/>
      <c r="D56" s="30">
        <v>200</v>
      </c>
      <c r="E56" s="31">
        <v>3870</v>
      </c>
    </row>
    <row r="57" spans="1:5" ht="32.25" customHeight="1" x14ac:dyDescent="0.25">
      <c r="A57" s="15" t="s">
        <v>78</v>
      </c>
      <c r="B57" s="15"/>
      <c r="C57" s="16" t="s">
        <v>79</v>
      </c>
      <c r="D57" s="15"/>
      <c r="E57" s="17">
        <f>E58</f>
        <v>19284.5</v>
      </c>
    </row>
    <row r="58" spans="1:5" ht="48" customHeight="1" x14ac:dyDescent="0.25">
      <c r="A58" s="46" t="s">
        <v>80</v>
      </c>
      <c r="B58" s="46"/>
      <c r="C58" s="26" t="s">
        <v>81</v>
      </c>
      <c r="D58" s="25"/>
      <c r="E58" s="27">
        <f>E59</f>
        <v>19284.5</v>
      </c>
    </row>
    <row r="59" spans="1:5" ht="32.25" customHeight="1" x14ac:dyDescent="0.25">
      <c r="A59" s="28" t="s">
        <v>49</v>
      </c>
      <c r="B59" s="28"/>
      <c r="C59" s="26"/>
      <c r="D59" s="30">
        <v>200</v>
      </c>
      <c r="E59" s="31">
        <v>19284.5</v>
      </c>
    </row>
    <row r="60" spans="1:5" ht="51.75" customHeight="1" x14ac:dyDescent="0.25">
      <c r="A60" s="36" t="s">
        <v>82</v>
      </c>
      <c r="B60" s="36"/>
      <c r="C60" s="12" t="s">
        <v>83</v>
      </c>
      <c r="D60" s="36"/>
      <c r="E60" s="32">
        <f>E61</f>
        <v>636000</v>
      </c>
    </row>
    <row r="61" spans="1:5" ht="35.25" customHeight="1" x14ac:dyDescent="0.25">
      <c r="A61" s="15" t="s">
        <v>84</v>
      </c>
      <c r="B61" s="15"/>
      <c r="C61" s="16" t="s">
        <v>85</v>
      </c>
      <c r="D61" s="15"/>
      <c r="E61" s="17">
        <f>E62+E64+E66+E68+E70+E72+E74</f>
        <v>636000</v>
      </c>
    </row>
    <row r="62" spans="1:5" ht="113.25" customHeight="1" x14ac:dyDescent="0.25">
      <c r="A62" s="13" t="s">
        <v>86</v>
      </c>
      <c r="B62" s="13"/>
      <c r="C62" s="26" t="s">
        <v>87</v>
      </c>
      <c r="D62" s="25"/>
      <c r="E62" s="19">
        <f>E63</f>
        <v>348000</v>
      </c>
    </row>
    <row r="63" spans="1:5" ht="20.25" customHeight="1" x14ac:dyDescent="0.25">
      <c r="A63" s="28" t="s">
        <v>40</v>
      </c>
      <c r="B63" s="28"/>
      <c r="C63" s="29"/>
      <c r="D63" s="30">
        <v>800</v>
      </c>
      <c r="E63" s="22">
        <v>348000</v>
      </c>
    </row>
    <row r="64" spans="1:5" ht="114" customHeight="1" x14ac:dyDescent="0.25">
      <c r="A64" s="13" t="s">
        <v>88</v>
      </c>
      <c r="B64" s="13"/>
      <c r="C64" s="18" t="s">
        <v>89</v>
      </c>
      <c r="D64" s="25"/>
      <c r="E64" s="19">
        <f>E65</f>
        <v>288000</v>
      </c>
    </row>
    <row r="65" spans="1:5" ht="20.25" customHeight="1" x14ac:dyDescent="0.25">
      <c r="A65" s="28" t="s">
        <v>40</v>
      </c>
      <c r="B65" s="28"/>
      <c r="C65" s="29"/>
      <c r="D65" s="30">
        <v>800</v>
      </c>
      <c r="E65" s="22">
        <v>288000</v>
      </c>
    </row>
    <row r="66" spans="1:5" ht="96" customHeight="1" x14ac:dyDescent="0.25">
      <c r="A66" s="47" t="s">
        <v>90</v>
      </c>
      <c r="B66" s="47"/>
      <c r="C66" s="18" t="s">
        <v>91</v>
      </c>
      <c r="D66" s="25"/>
      <c r="E66" s="27">
        <f>E67</f>
        <v>0</v>
      </c>
    </row>
    <row r="67" spans="1:5" ht="34.5" customHeight="1" x14ac:dyDescent="0.25">
      <c r="A67" s="28" t="s">
        <v>49</v>
      </c>
      <c r="B67" s="28"/>
      <c r="C67" s="29"/>
      <c r="D67" s="30">
        <v>200</v>
      </c>
      <c r="E67" s="31">
        <v>0</v>
      </c>
    </row>
    <row r="68" spans="1:5" ht="96.75" customHeight="1" x14ac:dyDescent="0.25">
      <c r="A68" s="47" t="s">
        <v>92</v>
      </c>
      <c r="B68" s="47"/>
      <c r="C68" s="18" t="s">
        <v>93</v>
      </c>
      <c r="D68" s="25"/>
      <c r="E68" s="27">
        <f>E69</f>
        <v>0</v>
      </c>
    </row>
    <row r="69" spans="1:5" ht="34.5" customHeight="1" x14ac:dyDescent="0.25">
      <c r="A69" s="28" t="s">
        <v>49</v>
      </c>
      <c r="B69" s="28"/>
      <c r="C69" s="29"/>
      <c r="D69" s="30">
        <v>200</v>
      </c>
      <c r="E69" s="31">
        <v>0</v>
      </c>
    </row>
    <row r="70" spans="1:5" ht="96" customHeight="1" x14ac:dyDescent="0.25">
      <c r="A70" s="47" t="s">
        <v>94</v>
      </c>
      <c r="B70" s="47"/>
      <c r="C70" s="18" t="s">
        <v>95</v>
      </c>
      <c r="D70" s="25"/>
      <c r="E70" s="27">
        <f>E71</f>
        <v>0</v>
      </c>
    </row>
    <row r="71" spans="1:5" ht="34.5" customHeight="1" x14ac:dyDescent="0.25">
      <c r="A71" s="28" t="s">
        <v>49</v>
      </c>
      <c r="B71" s="28"/>
      <c r="C71" s="29"/>
      <c r="D71" s="30">
        <v>200</v>
      </c>
      <c r="E71" s="31">
        <v>0</v>
      </c>
    </row>
    <row r="72" spans="1:5" ht="97.5" customHeight="1" x14ac:dyDescent="0.25">
      <c r="A72" s="47" t="s">
        <v>96</v>
      </c>
      <c r="B72" s="47"/>
      <c r="C72" s="18" t="s">
        <v>97</v>
      </c>
      <c r="D72" s="25"/>
      <c r="E72" s="27">
        <f>E73</f>
        <v>0</v>
      </c>
    </row>
    <row r="73" spans="1:5" ht="34.5" customHeight="1" x14ac:dyDescent="0.25">
      <c r="A73" s="28" t="s">
        <v>49</v>
      </c>
      <c r="B73" s="28"/>
      <c r="C73" s="29"/>
      <c r="D73" s="30">
        <v>200</v>
      </c>
      <c r="E73" s="31">
        <v>0</v>
      </c>
    </row>
    <row r="74" spans="1:5" ht="94.5" customHeight="1" x14ac:dyDescent="0.25">
      <c r="A74" s="47" t="s">
        <v>98</v>
      </c>
      <c r="B74" s="47"/>
      <c r="C74" s="18" t="s">
        <v>99</v>
      </c>
      <c r="D74" s="25"/>
      <c r="E74" s="27">
        <f>E75</f>
        <v>0</v>
      </c>
    </row>
    <row r="75" spans="1:5" ht="34.5" customHeight="1" x14ac:dyDescent="0.25">
      <c r="A75" s="28" t="s">
        <v>49</v>
      </c>
      <c r="B75" s="28"/>
      <c r="C75" s="29"/>
      <c r="D75" s="30">
        <v>200</v>
      </c>
      <c r="E75" s="31">
        <v>0</v>
      </c>
    </row>
    <row r="76" spans="1:5" ht="49.5" customHeight="1" x14ac:dyDescent="0.25">
      <c r="A76" s="23" t="s">
        <v>100</v>
      </c>
      <c r="B76" s="23"/>
      <c r="C76" s="24" t="s">
        <v>101</v>
      </c>
      <c r="D76" s="35"/>
      <c r="E76" s="10">
        <f>E77</f>
        <v>2780000</v>
      </c>
    </row>
    <row r="77" spans="1:5" ht="49.5" customHeight="1" x14ac:dyDescent="0.25">
      <c r="A77" s="11" t="s">
        <v>102</v>
      </c>
      <c r="B77" s="11"/>
      <c r="C77" s="12" t="s">
        <v>103</v>
      </c>
      <c r="D77" s="25"/>
      <c r="E77" s="32">
        <f>E78</f>
        <v>2780000</v>
      </c>
    </row>
    <row r="78" spans="1:5" ht="61.5" customHeight="1" x14ac:dyDescent="0.25">
      <c r="A78" s="15" t="s">
        <v>104</v>
      </c>
      <c r="B78" s="15"/>
      <c r="C78" s="16" t="s">
        <v>105</v>
      </c>
      <c r="D78" s="38"/>
      <c r="E78" s="17">
        <f>E79</f>
        <v>2780000</v>
      </c>
    </row>
    <row r="79" spans="1:5" ht="49.5" customHeight="1" x14ac:dyDescent="0.25">
      <c r="A79" s="13" t="s">
        <v>106</v>
      </c>
      <c r="B79" s="13"/>
      <c r="C79" s="26" t="s">
        <v>107</v>
      </c>
      <c r="D79" s="25"/>
      <c r="E79" s="27">
        <f>E80</f>
        <v>2780000</v>
      </c>
    </row>
    <row r="80" spans="1:5" ht="51" customHeight="1" x14ac:dyDescent="0.25">
      <c r="A80" s="28" t="s">
        <v>15</v>
      </c>
      <c r="B80" s="28"/>
      <c r="C80" s="29"/>
      <c r="D80" s="30">
        <v>600</v>
      </c>
      <c r="E80" s="31">
        <v>2780000</v>
      </c>
    </row>
    <row r="81" spans="1:5" ht="68.25" customHeight="1" x14ac:dyDescent="0.25">
      <c r="A81" s="23" t="s">
        <v>108</v>
      </c>
      <c r="B81" s="23"/>
      <c r="C81" s="24" t="s">
        <v>109</v>
      </c>
      <c r="D81" s="35"/>
      <c r="E81" s="10">
        <f>E82+E92</f>
        <v>107890</v>
      </c>
    </row>
    <row r="82" spans="1:5" ht="48" customHeight="1" x14ac:dyDescent="0.25">
      <c r="A82" s="36" t="s">
        <v>110</v>
      </c>
      <c r="B82" s="36"/>
      <c r="C82" s="37" t="s">
        <v>111</v>
      </c>
      <c r="D82" s="36"/>
      <c r="E82" s="32">
        <f>E83+E86+E89</f>
        <v>42890</v>
      </c>
    </row>
    <row r="83" spans="1:5" ht="48" customHeight="1" x14ac:dyDescent="0.25">
      <c r="A83" s="15" t="s">
        <v>112</v>
      </c>
      <c r="B83" s="15"/>
      <c r="C83" s="16" t="s">
        <v>113</v>
      </c>
      <c r="D83" s="15"/>
      <c r="E83" s="17">
        <f>E84</f>
        <v>6000</v>
      </c>
    </row>
    <row r="84" spans="1:5" ht="46.5" customHeight="1" x14ac:dyDescent="0.25">
      <c r="A84" s="25" t="s">
        <v>114</v>
      </c>
      <c r="B84" s="25"/>
      <c r="C84" s="26" t="s">
        <v>115</v>
      </c>
      <c r="D84" s="25"/>
      <c r="E84" s="27">
        <f>SUM(E85:E85)</f>
        <v>6000</v>
      </c>
    </row>
    <row r="85" spans="1:5" ht="31.5" customHeight="1" x14ac:dyDescent="0.25">
      <c r="A85" s="28" t="s">
        <v>49</v>
      </c>
      <c r="B85" s="28"/>
      <c r="C85" s="29"/>
      <c r="D85" s="30">
        <v>200</v>
      </c>
      <c r="E85" s="31">
        <v>6000</v>
      </c>
    </row>
    <row r="86" spans="1:5" ht="63" customHeight="1" x14ac:dyDescent="0.25">
      <c r="A86" s="15" t="s">
        <v>116</v>
      </c>
      <c r="B86" s="15"/>
      <c r="C86" s="16" t="s">
        <v>117</v>
      </c>
      <c r="D86" s="15"/>
      <c r="E86" s="17">
        <f>E87</f>
        <v>29890</v>
      </c>
    </row>
    <row r="87" spans="1:5" ht="49.5" customHeight="1" x14ac:dyDescent="0.25">
      <c r="A87" s="25" t="s">
        <v>114</v>
      </c>
      <c r="B87" s="25"/>
      <c r="C87" s="26" t="s">
        <v>118</v>
      </c>
      <c r="D87" s="30"/>
      <c r="E87" s="27">
        <f>SUM(E88:E88)</f>
        <v>29890</v>
      </c>
    </row>
    <row r="88" spans="1:5" ht="32.25" customHeight="1" x14ac:dyDescent="0.25">
      <c r="A88" s="28" t="s">
        <v>49</v>
      </c>
      <c r="B88" s="28"/>
      <c r="C88" s="29"/>
      <c r="D88" s="30">
        <v>200</v>
      </c>
      <c r="E88" s="31">
        <v>29890</v>
      </c>
    </row>
    <row r="89" spans="1:5" ht="63.75" customHeight="1" x14ac:dyDescent="0.25">
      <c r="A89" s="15" t="s">
        <v>119</v>
      </c>
      <c r="B89" s="15"/>
      <c r="C89" s="16" t="s">
        <v>120</v>
      </c>
      <c r="D89" s="15"/>
      <c r="E89" s="17">
        <f>E90</f>
        <v>7000</v>
      </c>
    </row>
    <row r="90" spans="1:5" ht="47.25" customHeight="1" x14ac:dyDescent="0.25">
      <c r="A90" s="25" t="s">
        <v>114</v>
      </c>
      <c r="B90" s="25"/>
      <c r="C90" s="26" t="s">
        <v>121</v>
      </c>
      <c r="D90" s="30"/>
      <c r="E90" s="27">
        <f>E91</f>
        <v>7000</v>
      </c>
    </row>
    <row r="91" spans="1:5" ht="33" customHeight="1" x14ac:dyDescent="0.25">
      <c r="A91" s="28" t="s">
        <v>49</v>
      </c>
      <c r="B91" s="28"/>
      <c r="C91" s="29"/>
      <c r="D91" s="30">
        <v>200</v>
      </c>
      <c r="E91" s="31">
        <v>7000</v>
      </c>
    </row>
    <row r="92" spans="1:5" ht="81" customHeight="1" x14ac:dyDescent="0.25">
      <c r="A92" s="36" t="s">
        <v>122</v>
      </c>
      <c r="B92" s="36"/>
      <c r="C92" s="37" t="s">
        <v>123</v>
      </c>
      <c r="D92" s="36"/>
      <c r="E92" s="32">
        <f>E93+E96</f>
        <v>65000</v>
      </c>
    </row>
    <row r="93" spans="1:5" ht="65.25" customHeight="1" x14ac:dyDescent="0.25">
      <c r="A93" s="15" t="s">
        <v>124</v>
      </c>
      <c r="B93" s="15"/>
      <c r="C93" s="16" t="s">
        <v>125</v>
      </c>
      <c r="D93" s="15"/>
      <c r="E93" s="17">
        <f>E94</f>
        <v>5000</v>
      </c>
    </row>
    <row r="94" spans="1:5" ht="61.5" customHeight="1" x14ac:dyDescent="0.25">
      <c r="A94" s="25" t="s">
        <v>126</v>
      </c>
      <c r="B94" s="25"/>
      <c r="C94" s="18" t="s">
        <v>127</v>
      </c>
      <c r="D94" s="30"/>
      <c r="E94" s="27">
        <f>SUM(E95:E95)</f>
        <v>5000</v>
      </c>
    </row>
    <row r="95" spans="1:5" ht="33" customHeight="1" x14ac:dyDescent="0.25">
      <c r="A95" s="28" t="s">
        <v>49</v>
      </c>
      <c r="B95" s="28"/>
      <c r="C95" s="29"/>
      <c r="D95" s="30">
        <v>200</v>
      </c>
      <c r="E95" s="31">
        <v>5000</v>
      </c>
    </row>
    <row r="96" spans="1:5" ht="111.75" customHeight="1" x14ac:dyDescent="0.25">
      <c r="A96" s="15" t="s">
        <v>128</v>
      </c>
      <c r="B96" s="15"/>
      <c r="C96" s="16" t="s">
        <v>129</v>
      </c>
      <c r="D96" s="15"/>
      <c r="E96" s="17">
        <f>E97</f>
        <v>60000</v>
      </c>
    </row>
    <row r="97" spans="1:5" ht="67.5" customHeight="1" x14ac:dyDescent="0.25">
      <c r="A97" s="25" t="s">
        <v>126</v>
      </c>
      <c r="B97" s="25"/>
      <c r="C97" s="18" t="s">
        <v>130</v>
      </c>
      <c r="D97" s="15"/>
      <c r="E97" s="19">
        <f>SUM(E98:E98)</f>
        <v>60000</v>
      </c>
    </row>
    <row r="98" spans="1:5" ht="32.25" customHeight="1" x14ac:dyDescent="0.25">
      <c r="A98" s="28" t="s">
        <v>49</v>
      </c>
      <c r="B98" s="28"/>
      <c r="C98" s="29"/>
      <c r="D98" s="30">
        <v>200</v>
      </c>
      <c r="E98" s="22">
        <v>60000</v>
      </c>
    </row>
    <row r="99" spans="1:5" ht="79.5" customHeight="1" x14ac:dyDescent="0.25">
      <c r="A99" s="8" t="s">
        <v>131</v>
      </c>
      <c r="B99" s="8"/>
      <c r="C99" s="9" t="s">
        <v>132</v>
      </c>
      <c r="D99" s="35"/>
      <c r="E99" s="10">
        <f>E100</f>
        <v>228852.5</v>
      </c>
    </row>
    <row r="100" spans="1:5" ht="66" customHeight="1" x14ac:dyDescent="0.25">
      <c r="A100" s="36" t="s">
        <v>133</v>
      </c>
      <c r="B100" s="36"/>
      <c r="C100" s="37" t="s">
        <v>134</v>
      </c>
      <c r="D100" s="25"/>
      <c r="E100" s="32">
        <f>E101+E104+E107+E110</f>
        <v>228852.5</v>
      </c>
    </row>
    <row r="101" spans="1:5" ht="33.75" customHeight="1" x14ac:dyDescent="0.25">
      <c r="A101" s="15" t="s">
        <v>135</v>
      </c>
      <c r="B101" s="15"/>
      <c r="C101" s="16" t="s">
        <v>136</v>
      </c>
      <c r="D101" s="38"/>
      <c r="E101" s="17">
        <f t="shared" ref="E101:E102" si="0">E102</f>
        <v>20000</v>
      </c>
    </row>
    <row r="102" spans="1:5" ht="33.75" customHeight="1" x14ac:dyDescent="0.25">
      <c r="A102" s="25" t="s">
        <v>137</v>
      </c>
      <c r="B102" s="25"/>
      <c r="C102" s="26" t="s">
        <v>138</v>
      </c>
      <c r="D102" s="25"/>
      <c r="E102" s="27">
        <f t="shared" si="0"/>
        <v>20000</v>
      </c>
    </row>
    <row r="103" spans="1:5" ht="33.75" customHeight="1" x14ac:dyDescent="0.25">
      <c r="A103" s="28" t="s">
        <v>49</v>
      </c>
      <c r="B103" s="28"/>
      <c r="C103" s="29"/>
      <c r="D103" s="30">
        <v>200</v>
      </c>
      <c r="E103" s="31">
        <v>20000</v>
      </c>
    </row>
    <row r="104" spans="1:5" ht="81.75" customHeight="1" x14ac:dyDescent="0.25">
      <c r="A104" s="15" t="s">
        <v>139</v>
      </c>
      <c r="B104" s="15"/>
      <c r="C104" s="16" t="s">
        <v>140</v>
      </c>
      <c r="D104" s="38"/>
      <c r="E104" s="17">
        <f>E105</f>
        <v>6352.5</v>
      </c>
    </row>
    <row r="105" spans="1:5" ht="67.5" customHeight="1" x14ac:dyDescent="0.25">
      <c r="A105" s="25" t="s">
        <v>141</v>
      </c>
      <c r="B105" s="25"/>
      <c r="C105" s="26" t="s">
        <v>142</v>
      </c>
      <c r="D105" s="25"/>
      <c r="E105" s="27">
        <f>E106</f>
        <v>6352.5</v>
      </c>
    </row>
    <row r="106" spans="1:5" ht="32.25" customHeight="1" x14ac:dyDescent="0.25">
      <c r="A106" s="28" t="s">
        <v>49</v>
      </c>
      <c r="B106" s="28"/>
      <c r="C106" s="29"/>
      <c r="D106" s="30">
        <v>200</v>
      </c>
      <c r="E106" s="31">
        <v>6352.5</v>
      </c>
    </row>
    <row r="107" spans="1:5" ht="33" customHeight="1" x14ac:dyDescent="0.25">
      <c r="A107" s="15" t="s">
        <v>143</v>
      </c>
      <c r="B107" s="15"/>
      <c r="C107" s="16" t="s">
        <v>144</v>
      </c>
      <c r="D107" s="38"/>
      <c r="E107" s="17">
        <f>E108</f>
        <v>15200</v>
      </c>
    </row>
    <row r="108" spans="1:5" ht="36" customHeight="1" x14ac:dyDescent="0.25">
      <c r="A108" s="25" t="s">
        <v>145</v>
      </c>
      <c r="B108" s="25"/>
      <c r="C108" s="26" t="s">
        <v>146</v>
      </c>
      <c r="D108" s="25"/>
      <c r="E108" s="27">
        <f>E109</f>
        <v>15200</v>
      </c>
    </row>
    <row r="109" spans="1:5" ht="36.75" customHeight="1" x14ac:dyDescent="0.25">
      <c r="A109" s="28" t="s">
        <v>49</v>
      </c>
      <c r="B109" s="28"/>
      <c r="C109" s="29"/>
      <c r="D109" s="30">
        <v>200</v>
      </c>
      <c r="E109" s="31">
        <v>15200</v>
      </c>
    </row>
    <row r="110" spans="1:5" ht="32.25" customHeight="1" x14ac:dyDescent="0.25">
      <c r="A110" s="15" t="s">
        <v>147</v>
      </c>
      <c r="B110" s="15"/>
      <c r="C110" s="16" t="s">
        <v>148</v>
      </c>
      <c r="D110" s="38"/>
      <c r="E110" s="17">
        <f>E111</f>
        <v>187300</v>
      </c>
    </row>
    <row r="111" spans="1:5" ht="32.25" customHeight="1" x14ac:dyDescent="0.25">
      <c r="A111" s="25" t="s">
        <v>149</v>
      </c>
      <c r="B111" s="25"/>
      <c r="C111" s="26" t="s">
        <v>150</v>
      </c>
      <c r="D111" s="25"/>
      <c r="E111" s="27">
        <f>E112</f>
        <v>187300</v>
      </c>
    </row>
    <row r="112" spans="1:5" ht="36.75" customHeight="1" x14ac:dyDescent="0.25">
      <c r="A112" s="28" t="s">
        <v>49</v>
      </c>
      <c r="B112" s="28"/>
      <c r="C112" s="29"/>
      <c r="D112" s="30">
        <v>200</v>
      </c>
      <c r="E112" s="31">
        <v>187300</v>
      </c>
    </row>
    <row r="113" spans="1:5" ht="51" customHeight="1" x14ac:dyDescent="0.25">
      <c r="A113" s="8" t="s">
        <v>151</v>
      </c>
      <c r="B113" s="8"/>
      <c r="C113" s="9" t="s">
        <v>152</v>
      </c>
      <c r="D113" s="35"/>
      <c r="E113" s="10">
        <f>E114</f>
        <v>60000</v>
      </c>
    </row>
    <row r="114" spans="1:5" ht="51" customHeight="1" x14ac:dyDescent="0.25">
      <c r="A114" s="36" t="s">
        <v>153</v>
      </c>
      <c r="B114" s="36"/>
      <c r="C114" s="37" t="s">
        <v>154</v>
      </c>
      <c r="D114" s="25"/>
      <c r="E114" s="32">
        <f>E115</f>
        <v>60000</v>
      </c>
    </row>
    <row r="115" spans="1:5" ht="33" customHeight="1" x14ac:dyDescent="0.25">
      <c r="A115" s="15" t="s">
        <v>155</v>
      </c>
      <c r="B115" s="15"/>
      <c r="C115" s="16" t="s">
        <v>156</v>
      </c>
      <c r="D115" s="38"/>
      <c r="E115" s="17">
        <f>E116</f>
        <v>60000</v>
      </c>
    </row>
    <row r="116" spans="1:5" ht="15.75" customHeight="1" x14ac:dyDescent="0.25">
      <c r="A116" s="13" t="s">
        <v>157</v>
      </c>
      <c r="B116" s="13"/>
      <c r="C116" s="18" t="s">
        <v>158</v>
      </c>
      <c r="D116" s="25"/>
      <c r="E116" s="27">
        <f>SUM(E117:E117)</f>
        <v>60000</v>
      </c>
    </row>
    <row r="117" spans="1:5" ht="35.25" customHeight="1" x14ac:dyDescent="0.25">
      <c r="A117" s="28" t="s">
        <v>49</v>
      </c>
      <c r="B117" s="28"/>
      <c r="C117" s="18"/>
      <c r="D117" s="21">
        <v>200</v>
      </c>
      <c r="E117" s="31">
        <v>60000</v>
      </c>
    </row>
    <row r="118" spans="1:5" ht="64.5" customHeight="1" x14ac:dyDescent="0.25">
      <c r="A118" s="8" t="s">
        <v>159</v>
      </c>
      <c r="B118" s="8"/>
      <c r="C118" s="9" t="s">
        <v>160</v>
      </c>
      <c r="D118" s="35"/>
      <c r="E118" s="10">
        <f>E119+E123+E130</f>
        <v>509500</v>
      </c>
    </row>
    <row r="119" spans="1:5" ht="65.25" customHeight="1" x14ac:dyDescent="0.25">
      <c r="A119" s="11" t="s">
        <v>161</v>
      </c>
      <c r="B119" s="11"/>
      <c r="C119" s="37" t="s">
        <v>162</v>
      </c>
      <c r="D119" s="25"/>
      <c r="E119" s="32">
        <f>E120</f>
        <v>109000</v>
      </c>
    </row>
    <row r="120" spans="1:5" ht="99" customHeight="1" x14ac:dyDescent="0.25">
      <c r="A120" s="15" t="s">
        <v>163</v>
      </c>
      <c r="B120" s="15"/>
      <c r="C120" s="16" t="s">
        <v>164</v>
      </c>
      <c r="D120" s="38"/>
      <c r="E120" s="17">
        <f>E121</f>
        <v>109000</v>
      </c>
    </row>
    <row r="121" spans="1:5" ht="65.25" customHeight="1" x14ac:dyDescent="0.25">
      <c r="A121" s="13" t="s">
        <v>165</v>
      </c>
      <c r="B121" s="13"/>
      <c r="C121" s="18" t="s">
        <v>166</v>
      </c>
      <c r="D121" s="25"/>
      <c r="E121" s="27">
        <f>E122</f>
        <v>109000</v>
      </c>
    </row>
    <row r="122" spans="1:5" ht="36.75" customHeight="1" x14ac:dyDescent="0.25">
      <c r="A122" s="20" t="s">
        <v>24</v>
      </c>
      <c r="B122" s="20"/>
      <c r="C122" s="18"/>
      <c r="D122" s="21">
        <v>200</v>
      </c>
      <c r="E122" s="31">
        <v>109000</v>
      </c>
    </row>
    <row r="123" spans="1:5" ht="63" customHeight="1" x14ac:dyDescent="0.25">
      <c r="A123" s="11" t="s">
        <v>167</v>
      </c>
      <c r="B123" s="11"/>
      <c r="C123" s="37" t="s">
        <v>168</v>
      </c>
      <c r="D123" s="25"/>
      <c r="E123" s="32">
        <f>E124+E127</f>
        <v>250000</v>
      </c>
    </row>
    <row r="124" spans="1:5" ht="30" customHeight="1" x14ac:dyDescent="0.25">
      <c r="A124" s="15" t="s">
        <v>169</v>
      </c>
      <c r="B124" s="15"/>
      <c r="C124" s="16" t="s">
        <v>170</v>
      </c>
      <c r="D124" s="38"/>
      <c r="E124" s="17">
        <f>E125</f>
        <v>78885</v>
      </c>
    </row>
    <row r="125" spans="1:5" ht="31.5" customHeight="1" x14ac:dyDescent="0.25">
      <c r="A125" s="13" t="s">
        <v>171</v>
      </c>
      <c r="B125" s="13"/>
      <c r="C125" s="18" t="s">
        <v>172</v>
      </c>
      <c r="D125" s="25"/>
      <c r="E125" s="27">
        <f>E126</f>
        <v>78885</v>
      </c>
    </row>
    <row r="126" spans="1:5" ht="30" customHeight="1" x14ac:dyDescent="0.25">
      <c r="A126" s="20" t="s">
        <v>24</v>
      </c>
      <c r="B126" s="20"/>
      <c r="C126" s="18"/>
      <c r="D126" s="21">
        <v>200</v>
      </c>
      <c r="E126" s="22">
        <v>78885</v>
      </c>
    </row>
    <row r="127" spans="1:5" ht="30" customHeight="1" x14ac:dyDescent="0.25">
      <c r="A127" s="15" t="s">
        <v>173</v>
      </c>
      <c r="B127" s="15"/>
      <c r="C127" s="16" t="s">
        <v>174</v>
      </c>
      <c r="D127" s="38"/>
      <c r="E127" s="17">
        <f>E128</f>
        <v>171115</v>
      </c>
    </row>
    <row r="128" spans="1:5" ht="32.25" customHeight="1" x14ac:dyDescent="0.25">
      <c r="A128" s="13" t="s">
        <v>175</v>
      </c>
      <c r="B128" s="13"/>
      <c r="C128" s="18" t="s">
        <v>176</v>
      </c>
      <c r="D128" s="25"/>
      <c r="E128" s="27">
        <f>E129</f>
        <v>171115</v>
      </c>
    </row>
    <row r="129" spans="1:5" ht="30" customHeight="1" x14ac:dyDescent="0.25">
      <c r="A129" s="20" t="s">
        <v>24</v>
      </c>
      <c r="B129" s="20"/>
      <c r="C129" s="18"/>
      <c r="D129" s="21">
        <v>200</v>
      </c>
      <c r="E129" s="22">
        <v>171115</v>
      </c>
    </row>
    <row r="130" spans="1:5" ht="61.5" customHeight="1" x14ac:dyDescent="0.25">
      <c r="A130" s="11" t="s">
        <v>177</v>
      </c>
      <c r="B130" s="11"/>
      <c r="C130" s="37" t="s">
        <v>178</v>
      </c>
      <c r="D130" s="25"/>
      <c r="E130" s="32">
        <f>E131+E134</f>
        <v>150500</v>
      </c>
    </row>
    <row r="131" spans="1:5" ht="32.25" customHeight="1" x14ac:dyDescent="0.25">
      <c r="A131" s="15" t="s">
        <v>179</v>
      </c>
      <c r="B131" s="15"/>
      <c r="C131" s="16" t="s">
        <v>180</v>
      </c>
      <c r="D131" s="38"/>
      <c r="E131" s="17">
        <f>E132</f>
        <v>137000</v>
      </c>
    </row>
    <row r="132" spans="1:5" ht="32.25" customHeight="1" x14ac:dyDescent="0.25">
      <c r="A132" s="13" t="s">
        <v>181</v>
      </c>
      <c r="B132" s="13"/>
      <c r="C132" s="18" t="s">
        <v>182</v>
      </c>
      <c r="D132" s="25"/>
      <c r="E132" s="27">
        <f>E133</f>
        <v>137000</v>
      </c>
    </row>
    <row r="133" spans="1:5" ht="30" customHeight="1" x14ac:dyDescent="0.25">
      <c r="A133" s="20" t="s">
        <v>24</v>
      </c>
      <c r="B133" s="20"/>
      <c r="C133" s="18"/>
      <c r="D133" s="21">
        <v>200</v>
      </c>
      <c r="E133" s="22">
        <v>137000</v>
      </c>
    </row>
    <row r="134" spans="1:5" ht="48" customHeight="1" x14ac:dyDescent="0.25">
      <c r="A134" s="15" t="s">
        <v>183</v>
      </c>
      <c r="B134" s="15"/>
      <c r="C134" s="16" t="s">
        <v>184</v>
      </c>
      <c r="D134" s="38"/>
      <c r="E134" s="17">
        <f>E135</f>
        <v>13500</v>
      </c>
    </row>
    <row r="135" spans="1:5" ht="30" customHeight="1" x14ac:dyDescent="0.25">
      <c r="A135" s="13" t="s">
        <v>185</v>
      </c>
      <c r="B135" s="13"/>
      <c r="C135" s="18" t="s">
        <v>186</v>
      </c>
      <c r="D135" s="25"/>
      <c r="E135" s="27">
        <f>E136</f>
        <v>13500</v>
      </c>
    </row>
    <row r="136" spans="1:5" ht="30" customHeight="1" x14ac:dyDescent="0.25">
      <c r="A136" s="20" t="s">
        <v>24</v>
      </c>
      <c r="B136" s="20"/>
      <c r="C136" s="18"/>
      <c r="D136" s="21">
        <v>200</v>
      </c>
      <c r="E136" s="22">
        <v>13500</v>
      </c>
    </row>
    <row r="137" spans="1:5" ht="17.25" customHeight="1" x14ac:dyDescent="0.25">
      <c r="A137" s="8" t="s">
        <v>187</v>
      </c>
      <c r="B137" s="8"/>
      <c r="C137" s="48" t="s">
        <v>188</v>
      </c>
      <c r="D137" s="35"/>
      <c r="E137" s="49">
        <f>E138+E140+E144+E146+E150+E152+E154+E156+E158+E160+E162+E164+E167+E169+E172+E175+E178+E181+E184+E187+E190+E193+E196+E199</f>
        <v>35545234.909999996</v>
      </c>
    </row>
    <row r="138" spans="1:5" ht="17.25" customHeight="1" x14ac:dyDescent="0.25">
      <c r="A138" s="46" t="s">
        <v>189</v>
      </c>
      <c r="B138" s="46"/>
      <c r="C138" s="50" t="s">
        <v>190</v>
      </c>
      <c r="D138" s="25"/>
      <c r="E138" s="19">
        <f>E139</f>
        <v>1591962.33</v>
      </c>
    </row>
    <row r="139" spans="1:5" ht="81.75" customHeight="1" x14ac:dyDescent="0.25">
      <c r="A139" s="28" t="s">
        <v>191</v>
      </c>
      <c r="B139" s="28"/>
      <c r="C139" s="29"/>
      <c r="D139" s="30">
        <v>100</v>
      </c>
      <c r="E139" s="22">
        <v>1591962.33</v>
      </c>
    </row>
    <row r="140" spans="1:5" ht="17.25" customHeight="1" x14ac:dyDescent="0.25">
      <c r="A140" s="46" t="s">
        <v>192</v>
      </c>
      <c r="B140" s="46"/>
      <c r="C140" s="50" t="s">
        <v>193</v>
      </c>
      <c r="D140" s="25"/>
      <c r="E140" s="19">
        <f>SUM(E141:E143)</f>
        <v>18090057.009999998</v>
      </c>
    </row>
    <row r="141" spans="1:5" ht="84" customHeight="1" x14ac:dyDescent="0.25">
      <c r="A141" s="28" t="s">
        <v>191</v>
      </c>
      <c r="B141" s="28"/>
      <c r="C141" s="29"/>
      <c r="D141" s="30">
        <v>100</v>
      </c>
      <c r="E141" s="22">
        <v>17917762.02</v>
      </c>
    </row>
    <row r="142" spans="1:5" ht="30" customHeight="1" x14ac:dyDescent="0.25">
      <c r="A142" s="28" t="s">
        <v>49</v>
      </c>
      <c r="B142" s="28"/>
      <c r="C142" s="29"/>
      <c r="D142" s="30">
        <v>200</v>
      </c>
      <c r="E142" s="22">
        <v>89760</v>
      </c>
    </row>
    <row r="143" spans="1:5" ht="19.5" customHeight="1" x14ac:dyDescent="0.25">
      <c r="A143" s="28" t="s">
        <v>40</v>
      </c>
      <c r="B143" s="28"/>
      <c r="C143" s="29"/>
      <c r="D143" s="30">
        <v>800</v>
      </c>
      <c r="E143" s="22">
        <v>82534.990000000005</v>
      </c>
    </row>
    <row r="144" spans="1:5" ht="17.25" customHeight="1" x14ac:dyDescent="0.25">
      <c r="A144" s="46" t="s">
        <v>194</v>
      </c>
      <c r="B144" s="46"/>
      <c r="C144" s="50" t="s">
        <v>195</v>
      </c>
      <c r="D144" s="25"/>
      <c r="E144" s="19">
        <f>E145</f>
        <v>0</v>
      </c>
    </row>
    <row r="145" spans="1:5" ht="18" customHeight="1" x14ac:dyDescent="0.25">
      <c r="A145" s="28" t="s">
        <v>40</v>
      </c>
      <c r="B145" s="28"/>
      <c r="C145" s="29"/>
      <c r="D145" s="30">
        <v>800</v>
      </c>
      <c r="E145" s="22">
        <v>0</v>
      </c>
    </row>
    <row r="146" spans="1:5" ht="32.25" customHeight="1" x14ac:dyDescent="0.25">
      <c r="A146" s="46" t="s">
        <v>196</v>
      </c>
      <c r="B146" s="46"/>
      <c r="C146" s="50" t="s">
        <v>197</v>
      </c>
      <c r="D146" s="25"/>
      <c r="E146" s="19">
        <f>SUM(E147:E149)</f>
        <v>12018647.819999998</v>
      </c>
    </row>
    <row r="147" spans="1:5" ht="79.5" customHeight="1" x14ac:dyDescent="0.25">
      <c r="A147" s="28" t="s">
        <v>191</v>
      </c>
      <c r="B147" s="28"/>
      <c r="C147" s="29"/>
      <c r="D147" s="30">
        <v>100</v>
      </c>
      <c r="E147" s="22">
        <v>7733412.3700000001</v>
      </c>
    </row>
    <row r="148" spans="1:5" ht="34.5" customHeight="1" x14ac:dyDescent="0.25">
      <c r="A148" s="28" t="s">
        <v>49</v>
      </c>
      <c r="B148" s="28"/>
      <c r="C148" s="29"/>
      <c r="D148" s="30">
        <v>200</v>
      </c>
      <c r="E148" s="22">
        <v>4199748.42</v>
      </c>
    </row>
    <row r="149" spans="1:5" ht="17.25" customHeight="1" x14ac:dyDescent="0.25">
      <c r="A149" s="28" t="s">
        <v>40</v>
      </c>
      <c r="B149" s="28"/>
      <c r="C149" s="50"/>
      <c r="D149" s="30">
        <v>800</v>
      </c>
      <c r="E149" s="22">
        <v>85487.03</v>
      </c>
    </row>
    <row r="150" spans="1:5" ht="34.5" customHeight="1" x14ac:dyDescent="0.25">
      <c r="A150" s="46" t="s">
        <v>198</v>
      </c>
      <c r="B150" s="46"/>
      <c r="C150" s="50" t="s">
        <v>199</v>
      </c>
      <c r="D150" s="25"/>
      <c r="E150" s="19">
        <f>E151</f>
        <v>47120</v>
      </c>
    </row>
    <row r="151" spans="1:5" ht="17.25" customHeight="1" x14ac:dyDescent="0.25">
      <c r="A151" s="28" t="s">
        <v>40</v>
      </c>
      <c r="B151" s="28"/>
      <c r="C151" s="29"/>
      <c r="D151" s="30">
        <v>800</v>
      </c>
      <c r="E151" s="22">
        <v>47120</v>
      </c>
    </row>
    <row r="152" spans="1:5" ht="33" customHeight="1" x14ac:dyDescent="0.25">
      <c r="A152" s="53" t="s">
        <v>616</v>
      </c>
      <c r="B152" s="53"/>
      <c r="C152" s="52" t="s">
        <v>615</v>
      </c>
      <c r="D152" s="25"/>
      <c r="E152" s="19">
        <f>E153</f>
        <v>1886.23</v>
      </c>
    </row>
    <row r="153" spans="1:5" ht="32.25" customHeight="1" x14ac:dyDescent="0.25">
      <c r="A153" s="28" t="s">
        <v>49</v>
      </c>
      <c r="B153" s="28"/>
      <c r="C153" s="29"/>
      <c r="D153" s="30">
        <v>200</v>
      </c>
      <c r="E153" s="22">
        <v>1886.23</v>
      </c>
    </row>
    <row r="154" spans="1:5" ht="30" customHeight="1" x14ac:dyDescent="0.25">
      <c r="A154" s="51" t="s">
        <v>200</v>
      </c>
      <c r="B154" s="51"/>
      <c r="C154" s="52" t="s">
        <v>201</v>
      </c>
      <c r="D154" s="13"/>
      <c r="E154" s="19">
        <f>E155</f>
        <v>132000</v>
      </c>
    </row>
    <row r="155" spans="1:5" ht="83.25" customHeight="1" x14ac:dyDescent="0.25">
      <c r="A155" s="20" t="s">
        <v>191</v>
      </c>
      <c r="B155" s="20"/>
      <c r="C155" s="41"/>
      <c r="D155" s="21">
        <v>100</v>
      </c>
      <c r="E155" s="22">
        <v>132000</v>
      </c>
    </row>
    <row r="156" spans="1:5" ht="95.25" customHeight="1" x14ac:dyDescent="0.25">
      <c r="A156" s="53" t="s">
        <v>202</v>
      </c>
      <c r="B156" s="53"/>
      <c r="C156" s="52" t="s">
        <v>203</v>
      </c>
      <c r="D156" s="25"/>
      <c r="E156" s="19">
        <f>E157</f>
        <v>303499.87</v>
      </c>
    </row>
    <row r="157" spans="1:5" ht="36.75" customHeight="1" x14ac:dyDescent="0.25">
      <c r="A157" s="28" t="s">
        <v>49</v>
      </c>
      <c r="B157" s="28"/>
      <c r="C157" s="29"/>
      <c r="D157" s="30">
        <v>200</v>
      </c>
      <c r="E157" s="22">
        <v>303499.87</v>
      </c>
    </row>
    <row r="158" spans="1:5" ht="36.75" customHeight="1" x14ac:dyDescent="0.25">
      <c r="A158" s="51" t="s">
        <v>204</v>
      </c>
      <c r="B158" s="51"/>
      <c r="C158" s="52" t="s">
        <v>205</v>
      </c>
      <c r="D158" s="13"/>
      <c r="E158" s="19">
        <f>E159</f>
        <v>0</v>
      </c>
    </row>
    <row r="159" spans="1:5" ht="82.5" customHeight="1" x14ac:dyDescent="0.25">
      <c r="A159" s="20" t="s">
        <v>191</v>
      </c>
      <c r="B159" s="20"/>
      <c r="C159" s="41"/>
      <c r="D159" s="21">
        <v>100</v>
      </c>
      <c r="E159" s="22">
        <v>0</v>
      </c>
    </row>
    <row r="160" spans="1:5" ht="64.5" customHeight="1" x14ac:dyDescent="0.25">
      <c r="A160" s="46" t="s">
        <v>206</v>
      </c>
      <c r="B160" s="46"/>
      <c r="C160" s="50" t="s">
        <v>207</v>
      </c>
      <c r="D160" s="30"/>
      <c r="E160" s="19">
        <f>E161</f>
        <v>2000</v>
      </c>
    </row>
    <row r="161" spans="1:5" ht="33" customHeight="1" x14ac:dyDescent="0.25">
      <c r="A161" s="28" t="s">
        <v>49</v>
      </c>
      <c r="B161" s="28"/>
      <c r="C161" s="29"/>
      <c r="D161" s="30">
        <v>200</v>
      </c>
      <c r="E161" s="22">
        <v>2000</v>
      </c>
    </row>
    <row r="162" spans="1:5" ht="64.5" customHeight="1" x14ac:dyDescent="0.25">
      <c r="A162" s="46" t="s">
        <v>208</v>
      </c>
      <c r="B162" s="46"/>
      <c r="C162" s="50" t="s">
        <v>209</v>
      </c>
      <c r="D162" s="30"/>
      <c r="E162" s="19">
        <f>E163</f>
        <v>491370</v>
      </c>
    </row>
    <row r="163" spans="1:5" ht="33" customHeight="1" x14ac:dyDescent="0.25">
      <c r="A163" s="28" t="s">
        <v>49</v>
      </c>
      <c r="B163" s="28"/>
      <c r="C163" s="29"/>
      <c r="D163" s="30">
        <v>200</v>
      </c>
      <c r="E163" s="22">
        <v>491370</v>
      </c>
    </row>
    <row r="164" spans="1:5" ht="48" customHeight="1" x14ac:dyDescent="0.25">
      <c r="A164" s="46" t="s">
        <v>210</v>
      </c>
      <c r="B164" s="46"/>
      <c r="C164" s="50" t="s">
        <v>211</v>
      </c>
      <c r="D164" s="25"/>
      <c r="E164" s="19">
        <f>SUM(E165:E166)</f>
        <v>1401176</v>
      </c>
    </row>
    <row r="165" spans="1:5" ht="85.5" customHeight="1" x14ac:dyDescent="0.25">
      <c r="A165" s="28" t="s">
        <v>191</v>
      </c>
      <c r="B165" s="28"/>
      <c r="C165" s="29"/>
      <c r="D165" s="30">
        <v>100</v>
      </c>
      <c r="E165" s="22">
        <v>1272254.25</v>
      </c>
    </row>
    <row r="166" spans="1:5" ht="36.75" customHeight="1" x14ac:dyDescent="0.25">
      <c r="A166" s="28" t="s">
        <v>49</v>
      </c>
      <c r="B166" s="28"/>
      <c r="C166" s="29"/>
      <c r="D166" s="30">
        <v>200</v>
      </c>
      <c r="E166" s="22">
        <v>128921.75</v>
      </c>
    </row>
    <row r="167" spans="1:5" ht="67.5" customHeight="1" x14ac:dyDescent="0.25">
      <c r="A167" s="47" t="s">
        <v>622</v>
      </c>
      <c r="B167" s="28"/>
      <c r="C167" s="50" t="s">
        <v>630</v>
      </c>
      <c r="D167" s="30"/>
      <c r="E167" s="19">
        <f>E168</f>
        <v>350862.65</v>
      </c>
    </row>
    <row r="168" spans="1:5" ht="36.75" customHeight="1" x14ac:dyDescent="0.25">
      <c r="A168" s="28" t="s">
        <v>49</v>
      </c>
      <c r="B168" s="28"/>
      <c r="C168" s="41"/>
      <c r="D168" s="30">
        <v>200</v>
      </c>
      <c r="E168" s="22">
        <v>350862.65</v>
      </c>
    </row>
    <row r="169" spans="1:5" ht="48" customHeight="1" x14ac:dyDescent="0.25">
      <c r="A169" s="25" t="s">
        <v>212</v>
      </c>
      <c r="B169" s="25"/>
      <c r="C169" s="52" t="s">
        <v>213</v>
      </c>
      <c r="D169" s="25"/>
      <c r="E169" s="19">
        <f>SUM(E170:E171)</f>
        <v>886050</v>
      </c>
    </row>
    <row r="170" spans="1:5" ht="82.5" customHeight="1" x14ac:dyDescent="0.25">
      <c r="A170" s="28" t="s">
        <v>191</v>
      </c>
      <c r="B170" s="28"/>
      <c r="C170" s="41"/>
      <c r="D170" s="30">
        <v>100</v>
      </c>
      <c r="E170" s="22">
        <v>832490.99</v>
      </c>
    </row>
    <row r="171" spans="1:5" ht="31.5" x14ac:dyDescent="0.25">
      <c r="A171" s="28" t="s">
        <v>49</v>
      </c>
      <c r="B171" s="28"/>
      <c r="C171" s="41"/>
      <c r="D171" s="30">
        <v>200</v>
      </c>
      <c r="E171" s="22">
        <v>53559.01</v>
      </c>
    </row>
    <row r="172" spans="1:5" ht="63" customHeight="1" x14ac:dyDescent="0.25">
      <c r="A172" s="25" t="s">
        <v>214</v>
      </c>
      <c r="B172" s="25"/>
      <c r="C172" s="52" t="s">
        <v>215</v>
      </c>
      <c r="D172" s="25"/>
      <c r="E172" s="19">
        <f>E173+E174</f>
        <v>20529</v>
      </c>
    </row>
    <row r="173" spans="1:5" ht="82.5" customHeight="1" x14ac:dyDescent="0.25">
      <c r="A173" s="28" t="s">
        <v>191</v>
      </c>
      <c r="B173" s="28"/>
      <c r="C173" s="29"/>
      <c r="D173" s="30">
        <v>100</v>
      </c>
      <c r="E173" s="22">
        <v>16496.34</v>
      </c>
    </row>
    <row r="174" spans="1:5" ht="31.5" x14ac:dyDescent="0.25">
      <c r="A174" s="28" t="s">
        <v>49</v>
      </c>
      <c r="B174" s="28"/>
      <c r="C174" s="29"/>
      <c r="D174" s="30">
        <v>200</v>
      </c>
      <c r="E174" s="22">
        <v>4032.66</v>
      </c>
    </row>
    <row r="175" spans="1:5" ht="48" customHeight="1" x14ac:dyDescent="0.25">
      <c r="A175" s="47" t="s">
        <v>216</v>
      </c>
      <c r="B175" s="47"/>
      <c r="C175" s="50" t="s">
        <v>217</v>
      </c>
      <c r="D175" s="25"/>
      <c r="E175" s="19">
        <f>SUM(E176:E177)</f>
        <v>40336</v>
      </c>
    </row>
    <row r="176" spans="1:5" ht="79.5" customHeight="1" x14ac:dyDescent="0.25">
      <c r="A176" s="28" t="s">
        <v>191</v>
      </c>
      <c r="B176" s="28"/>
      <c r="C176" s="29"/>
      <c r="D176" s="30">
        <v>100</v>
      </c>
      <c r="E176" s="22">
        <v>31028</v>
      </c>
    </row>
    <row r="177" spans="1:5" ht="32.25" customHeight="1" x14ac:dyDescent="0.25">
      <c r="A177" s="28" t="s">
        <v>49</v>
      </c>
      <c r="B177" s="28"/>
      <c r="C177" s="29"/>
      <c r="D177" s="30">
        <v>200</v>
      </c>
      <c r="E177" s="22">
        <v>9308</v>
      </c>
    </row>
    <row r="178" spans="1:5" ht="48" customHeight="1" x14ac:dyDescent="0.25">
      <c r="A178" s="47" t="s">
        <v>218</v>
      </c>
      <c r="B178" s="47"/>
      <c r="C178" s="50" t="s">
        <v>219</v>
      </c>
      <c r="D178" s="25"/>
      <c r="E178" s="19">
        <f>SUM(E179:E180)</f>
        <v>49644</v>
      </c>
    </row>
    <row r="179" spans="1:5" ht="85.5" customHeight="1" x14ac:dyDescent="0.25">
      <c r="A179" s="28" t="s">
        <v>191</v>
      </c>
      <c r="B179" s="28"/>
      <c r="C179" s="29"/>
      <c r="D179" s="30">
        <v>100</v>
      </c>
      <c r="E179" s="22">
        <v>38188</v>
      </c>
    </row>
    <row r="180" spans="1:5" ht="33.75" customHeight="1" x14ac:dyDescent="0.25">
      <c r="A180" s="28" t="s">
        <v>49</v>
      </c>
      <c r="B180" s="28"/>
      <c r="C180" s="29"/>
      <c r="D180" s="30">
        <v>200</v>
      </c>
      <c r="E180" s="22">
        <v>11456</v>
      </c>
    </row>
    <row r="181" spans="1:5" ht="114" customHeight="1" x14ac:dyDescent="0.25">
      <c r="A181" s="13" t="s">
        <v>220</v>
      </c>
      <c r="B181" s="13"/>
      <c r="C181" s="52" t="s">
        <v>221</v>
      </c>
      <c r="D181" s="25"/>
      <c r="E181" s="19">
        <f>SUM(E182:E183)</f>
        <v>68261</v>
      </c>
    </row>
    <row r="182" spans="1:5" ht="81" customHeight="1" x14ac:dyDescent="0.25">
      <c r="A182" s="28" t="s">
        <v>191</v>
      </c>
      <c r="B182" s="28"/>
      <c r="C182" s="29"/>
      <c r="D182" s="30">
        <v>100</v>
      </c>
      <c r="E182" s="22">
        <v>52509</v>
      </c>
    </row>
    <row r="183" spans="1:5" ht="33.75" customHeight="1" x14ac:dyDescent="0.25">
      <c r="A183" s="28" t="s">
        <v>49</v>
      </c>
      <c r="B183" s="28"/>
      <c r="C183" s="29"/>
      <c r="D183" s="30">
        <v>200</v>
      </c>
      <c r="E183" s="22">
        <v>15752</v>
      </c>
    </row>
    <row r="184" spans="1:5" ht="114.75" customHeight="1" x14ac:dyDescent="0.25">
      <c r="A184" s="13" t="s">
        <v>222</v>
      </c>
      <c r="B184" s="13"/>
      <c r="C184" s="52" t="s">
        <v>223</v>
      </c>
      <c r="D184" s="25"/>
      <c r="E184" s="19">
        <f>SUM(E185:E186)</f>
        <v>37233</v>
      </c>
    </row>
    <row r="185" spans="1:5" ht="84.75" customHeight="1" x14ac:dyDescent="0.25">
      <c r="A185" s="28" t="s">
        <v>191</v>
      </c>
      <c r="B185" s="28"/>
      <c r="C185" s="29"/>
      <c r="D185" s="30">
        <v>100</v>
      </c>
      <c r="E185" s="22">
        <v>28641</v>
      </c>
    </row>
    <row r="186" spans="1:5" ht="33.75" customHeight="1" x14ac:dyDescent="0.25">
      <c r="A186" s="28" t="s">
        <v>49</v>
      </c>
      <c r="B186" s="28"/>
      <c r="C186" s="29"/>
      <c r="D186" s="30">
        <v>200</v>
      </c>
      <c r="E186" s="22">
        <v>8592</v>
      </c>
    </row>
    <row r="187" spans="1:5" ht="101.25" customHeight="1" x14ac:dyDescent="0.25">
      <c r="A187" s="13" t="s">
        <v>224</v>
      </c>
      <c r="B187" s="13"/>
      <c r="C187" s="52" t="s">
        <v>225</v>
      </c>
      <c r="D187" s="25"/>
      <c r="E187" s="19">
        <f>SUM(E188:E189)</f>
        <v>2520</v>
      </c>
    </row>
    <row r="188" spans="1:5" ht="82.5" customHeight="1" x14ac:dyDescent="0.25">
      <c r="A188" s="28" t="s">
        <v>191</v>
      </c>
      <c r="B188" s="28"/>
      <c r="C188" s="29"/>
      <c r="D188" s="30">
        <v>100</v>
      </c>
      <c r="E188" s="22">
        <v>1939</v>
      </c>
    </row>
    <row r="189" spans="1:5" ht="33.75" customHeight="1" x14ac:dyDescent="0.25">
      <c r="A189" s="28" t="s">
        <v>49</v>
      </c>
      <c r="B189" s="28"/>
      <c r="C189" s="29"/>
      <c r="D189" s="30">
        <v>200</v>
      </c>
      <c r="E189" s="22">
        <v>581</v>
      </c>
    </row>
    <row r="190" spans="1:5" ht="94.5" customHeight="1" x14ac:dyDescent="0.25">
      <c r="A190" s="13" t="s">
        <v>226</v>
      </c>
      <c r="B190" s="13"/>
      <c r="C190" s="52" t="s">
        <v>227</v>
      </c>
      <c r="D190" s="25"/>
      <c r="E190" s="19">
        <f>SUM(E191:E192)</f>
        <v>2520</v>
      </c>
    </row>
    <row r="191" spans="1:5" ht="89.25" customHeight="1" x14ac:dyDescent="0.25">
      <c r="A191" s="28" t="s">
        <v>191</v>
      </c>
      <c r="B191" s="28"/>
      <c r="C191" s="29"/>
      <c r="D191" s="30">
        <v>100</v>
      </c>
      <c r="E191" s="22">
        <v>1939</v>
      </c>
    </row>
    <row r="192" spans="1:5" ht="33.75" customHeight="1" x14ac:dyDescent="0.25">
      <c r="A192" s="28" t="s">
        <v>49</v>
      </c>
      <c r="B192" s="28"/>
      <c r="C192" s="29"/>
      <c r="D192" s="30">
        <v>200</v>
      </c>
      <c r="E192" s="22">
        <v>581</v>
      </c>
    </row>
    <row r="193" spans="1:5" ht="96.75" customHeight="1" x14ac:dyDescent="0.25">
      <c r="A193" s="13" t="s">
        <v>228</v>
      </c>
      <c r="B193" s="13"/>
      <c r="C193" s="52" t="s">
        <v>229</v>
      </c>
      <c r="D193" s="25"/>
      <c r="E193" s="19">
        <f>SUM(E194:E195)</f>
        <v>2520</v>
      </c>
    </row>
    <row r="194" spans="1:5" ht="81" customHeight="1" x14ac:dyDescent="0.25">
      <c r="A194" s="28" t="s">
        <v>191</v>
      </c>
      <c r="B194" s="28"/>
      <c r="C194" s="29"/>
      <c r="D194" s="30">
        <v>100</v>
      </c>
      <c r="E194" s="22">
        <v>1939</v>
      </c>
    </row>
    <row r="195" spans="1:5" ht="33.75" customHeight="1" x14ac:dyDescent="0.25">
      <c r="A195" s="28" t="s">
        <v>49</v>
      </c>
      <c r="B195" s="28"/>
      <c r="C195" s="29"/>
      <c r="D195" s="30">
        <v>200</v>
      </c>
      <c r="E195" s="22">
        <v>581</v>
      </c>
    </row>
    <row r="196" spans="1:5" ht="95.25" customHeight="1" x14ac:dyDescent="0.25">
      <c r="A196" s="13" t="s">
        <v>230</v>
      </c>
      <c r="B196" s="13"/>
      <c r="C196" s="52" t="s">
        <v>231</v>
      </c>
      <c r="D196" s="25"/>
      <c r="E196" s="19">
        <f>SUM(E197:E198)</f>
        <v>2520</v>
      </c>
    </row>
    <row r="197" spans="1:5" ht="81" customHeight="1" x14ac:dyDescent="0.25">
      <c r="A197" s="28" t="s">
        <v>191</v>
      </c>
      <c r="B197" s="28"/>
      <c r="C197" s="29"/>
      <c r="D197" s="30">
        <v>100</v>
      </c>
      <c r="E197" s="22">
        <v>1939</v>
      </c>
    </row>
    <row r="198" spans="1:5" ht="33.75" customHeight="1" x14ac:dyDescent="0.25">
      <c r="A198" s="28" t="s">
        <v>49</v>
      </c>
      <c r="B198" s="28"/>
      <c r="C198" s="29"/>
      <c r="D198" s="30">
        <v>200</v>
      </c>
      <c r="E198" s="22">
        <v>581</v>
      </c>
    </row>
    <row r="199" spans="1:5" ht="95.25" customHeight="1" x14ac:dyDescent="0.25">
      <c r="A199" s="13" t="s">
        <v>232</v>
      </c>
      <c r="B199" s="13"/>
      <c r="C199" s="52" t="s">
        <v>233</v>
      </c>
      <c r="D199" s="25"/>
      <c r="E199" s="19">
        <f>SUM(E200:E201)</f>
        <v>2520</v>
      </c>
    </row>
    <row r="200" spans="1:5" ht="84" customHeight="1" x14ac:dyDescent="0.25">
      <c r="A200" s="28" t="s">
        <v>191</v>
      </c>
      <c r="B200" s="28"/>
      <c r="C200" s="29"/>
      <c r="D200" s="30">
        <v>100</v>
      </c>
      <c r="E200" s="22">
        <v>1939</v>
      </c>
    </row>
    <row r="201" spans="1:5" ht="33.75" customHeight="1" x14ac:dyDescent="0.25">
      <c r="A201" s="28" t="s">
        <v>49</v>
      </c>
      <c r="B201" s="28"/>
      <c r="C201" s="29"/>
      <c r="D201" s="30">
        <v>200</v>
      </c>
      <c r="E201" s="22">
        <v>581</v>
      </c>
    </row>
    <row r="202" spans="1:5" ht="35.25" customHeight="1" x14ac:dyDescent="0.25">
      <c r="A202" s="54" t="s">
        <v>234</v>
      </c>
      <c r="B202" s="55">
        <v>802</v>
      </c>
      <c r="C202" s="56"/>
      <c r="D202" s="56"/>
      <c r="E202" s="57">
        <f>E203+E208+E219</f>
        <v>9408140.1899999995</v>
      </c>
    </row>
    <row r="203" spans="1:5" ht="63" x14ac:dyDescent="0.25">
      <c r="A203" s="8" t="s">
        <v>41</v>
      </c>
      <c r="B203" s="8"/>
      <c r="C203" s="9" t="s">
        <v>42</v>
      </c>
      <c r="D203" s="35"/>
      <c r="E203" s="10">
        <f>E204</f>
        <v>30000</v>
      </c>
    </row>
    <row r="204" spans="1:5" ht="63" x14ac:dyDescent="0.25">
      <c r="A204" s="36" t="s">
        <v>43</v>
      </c>
      <c r="B204" s="36"/>
      <c r="C204" s="37" t="s">
        <v>44</v>
      </c>
      <c r="D204" s="25"/>
      <c r="E204" s="32">
        <f>E205</f>
        <v>30000</v>
      </c>
    </row>
    <row r="205" spans="1:5" ht="31.5" x14ac:dyDescent="0.25">
      <c r="A205" s="15" t="s">
        <v>45</v>
      </c>
      <c r="B205" s="15"/>
      <c r="C205" s="16" t="s">
        <v>46</v>
      </c>
      <c r="D205" s="15"/>
      <c r="E205" s="17">
        <f>E206</f>
        <v>30000</v>
      </c>
    </row>
    <row r="206" spans="1:5" ht="31.5" x14ac:dyDescent="0.25">
      <c r="A206" s="25" t="s">
        <v>47</v>
      </c>
      <c r="B206" s="25"/>
      <c r="C206" s="26" t="s">
        <v>48</v>
      </c>
      <c r="D206" s="25"/>
      <c r="E206" s="27">
        <f>E207</f>
        <v>30000</v>
      </c>
    </row>
    <row r="207" spans="1:5" ht="31.5" x14ac:dyDescent="0.25">
      <c r="A207" s="28" t="s">
        <v>49</v>
      </c>
      <c r="B207" s="28"/>
      <c r="C207" s="29"/>
      <c r="D207" s="30">
        <v>200</v>
      </c>
      <c r="E207" s="31">
        <v>30000</v>
      </c>
    </row>
    <row r="208" spans="1:5" ht="63" x14ac:dyDescent="0.25">
      <c r="A208" s="8" t="s">
        <v>235</v>
      </c>
      <c r="B208" s="8"/>
      <c r="C208" s="9" t="s">
        <v>236</v>
      </c>
      <c r="D208" s="35"/>
      <c r="E208" s="10">
        <f>E209</f>
        <v>1949014.54</v>
      </c>
    </row>
    <row r="209" spans="1:5" ht="47.25" x14ac:dyDescent="0.25">
      <c r="A209" s="36" t="s">
        <v>237</v>
      </c>
      <c r="B209" s="36"/>
      <c r="C209" s="37" t="s">
        <v>238</v>
      </c>
      <c r="D209" s="25"/>
      <c r="E209" s="32">
        <f>E211+E214+E217</f>
        <v>1949014.54</v>
      </c>
    </row>
    <row r="210" spans="1:5" ht="31.5" x14ac:dyDescent="0.25">
      <c r="A210" s="15" t="s">
        <v>239</v>
      </c>
      <c r="B210" s="15"/>
      <c r="C210" s="16" t="s">
        <v>240</v>
      </c>
      <c r="D210" s="38"/>
      <c r="E210" s="17">
        <f>E211</f>
        <v>443600</v>
      </c>
    </row>
    <row r="211" spans="1:5" ht="63" x14ac:dyDescent="0.25">
      <c r="A211" s="25" t="s">
        <v>241</v>
      </c>
      <c r="B211" s="25"/>
      <c r="C211" s="26" t="s">
        <v>242</v>
      </c>
      <c r="D211" s="25"/>
      <c r="E211" s="27">
        <f>E212</f>
        <v>443600</v>
      </c>
    </row>
    <row r="212" spans="1:5" ht="15.75" x14ac:dyDescent="0.25">
      <c r="A212" s="58" t="s">
        <v>58</v>
      </c>
      <c r="B212" s="58"/>
      <c r="C212" s="29"/>
      <c r="D212" s="30">
        <v>500</v>
      </c>
      <c r="E212" s="31">
        <v>443600</v>
      </c>
    </row>
    <row r="213" spans="1:5" ht="31.5" x14ac:dyDescent="0.25">
      <c r="A213" s="59" t="s">
        <v>243</v>
      </c>
      <c r="B213" s="59"/>
      <c r="C213" s="16" t="s">
        <v>244</v>
      </c>
      <c r="D213" s="15"/>
      <c r="E213" s="17">
        <f>E214</f>
        <v>90414.54</v>
      </c>
    </row>
    <row r="214" spans="1:5" ht="15.75" x14ac:dyDescent="0.25">
      <c r="A214" s="25" t="s">
        <v>245</v>
      </c>
      <c r="B214" s="25"/>
      <c r="C214" s="26" t="s">
        <v>246</v>
      </c>
      <c r="D214" s="25"/>
      <c r="E214" s="27">
        <f>E215</f>
        <v>90414.54</v>
      </c>
    </row>
    <row r="215" spans="1:5" ht="31.5" x14ac:dyDescent="0.25">
      <c r="A215" s="30" t="s">
        <v>247</v>
      </c>
      <c r="B215" s="30"/>
      <c r="C215" s="26"/>
      <c r="D215" s="30">
        <v>700</v>
      </c>
      <c r="E215" s="31">
        <v>90414.54</v>
      </c>
    </row>
    <row r="216" spans="1:5" ht="47.25" x14ac:dyDescent="0.25">
      <c r="A216" s="15" t="s">
        <v>248</v>
      </c>
      <c r="B216" s="15"/>
      <c r="C216" s="16" t="s">
        <v>249</v>
      </c>
      <c r="D216" s="15"/>
      <c r="E216" s="17">
        <f>E217</f>
        <v>1415000</v>
      </c>
    </row>
    <row r="217" spans="1:5" ht="78.75" x14ac:dyDescent="0.25">
      <c r="A217" s="13" t="s">
        <v>250</v>
      </c>
      <c r="B217" s="13"/>
      <c r="C217" s="18" t="s">
        <v>251</v>
      </c>
      <c r="D217" s="13"/>
      <c r="E217" s="19">
        <f>E218</f>
        <v>1415000</v>
      </c>
    </row>
    <row r="218" spans="1:5" ht="31.5" x14ac:dyDescent="0.25">
      <c r="A218" s="28" t="s">
        <v>49</v>
      </c>
      <c r="B218" s="28"/>
      <c r="C218" s="18"/>
      <c r="D218" s="21">
        <v>200</v>
      </c>
      <c r="E218" s="22">
        <v>1415000</v>
      </c>
    </row>
    <row r="219" spans="1:5" ht="15.75" x14ac:dyDescent="0.25">
      <c r="A219" s="8" t="s">
        <v>187</v>
      </c>
      <c r="B219" s="8"/>
      <c r="C219" s="48" t="s">
        <v>188</v>
      </c>
      <c r="D219" s="35"/>
      <c r="E219" s="49">
        <f>E220+E223+E226+E229+E232+E235</f>
        <v>7429125.6499999994</v>
      </c>
    </row>
    <row r="220" spans="1:5" ht="15.75" x14ac:dyDescent="0.25">
      <c r="A220" s="46" t="s">
        <v>192</v>
      </c>
      <c r="B220" s="46"/>
      <c r="C220" s="50" t="s">
        <v>193</v>
      </c>
      <c r="D220" s="25"/>
      <c r="E220" s="19">
        <f>SUM(E221:E222)</f>
        <v>7056792.6499999994</v>
      </c>
    </row>
    <row r="221" spans="1:5" ht="78.75" x14ac:dyDescent="0.25">
      <c r="A221" s="28" t="s">
        <v>191</v>
      </c>
      <c r="B221" s="28"/>
      <c r="C221" s="29"/>
      <c r="D221" s="30">
        <v>100</v>
      </c>
      <c r="E221" s="22">
        <v>6893110.5599999996</v>
      </c>
    </row>
    <row r="222" spans="1:5" ht="31.5" x14ac:dyDescent="0.25">
      <c r="A222" s="28" t="s">
        <v>49</v>
      </c>
      <c r="B222" s="28"/>
      <c r="C222" s="29"/>
      <c r="D222" s="30">
        <v>200</v>
      </c>
      <c r="E222" s="22">
        <v>163682.09</v>
      </c>
    </row>
    <row r="223" spans="1:5" ht="63" x14ac:dyDescent="0.25">
      <c r="A223" s="47" t="s">
        <v>252</v>
      </c>
      <c r="B223" s="47"/>
      <c r="C223" s="50" t="s">
        <v>253</v>
      </c>
      <c r="D223" s="25"/>
      <c r="E223" s="19">
        <f>SUM(E224:E225)</f>
        <v>80672</v>
      </c>
    </row>
    <row r="224" spans="1:5" ht="78.75" x14ac:dyDescent="0.25">
      <c r="A224" s="28" t="s">
        <v>191</v>
      </c>
      <c r="B224" s="28"/>
      <c r="C224" s="29"/>
      <c r="D224" s="30">
        <v>100</v>
      </c>
      <c r="E224" s="22">
        <v>62055</v>
      </c>
    </row>
    <row r="225" spans="1:5" ht="31.5" x14ac:dyDescent="0.25">
      <c r="A225" s="28" t="s">
        <v>49</v>
      </c>
      <c r="B225" s="28"/>
      <c r="C225" s="29"/>
      <c r="D225" s="30">
        <v>200</v>
      </c>
      <c r="E225" s="22">
        <v>18617</v>
      </c>
    </row>
    <row r="226" spans="1:5" ht="63" x14ac:dyDescent="0.25">
      <c r="A226" s="47" t="s">
        <v>254</v>
      </c>
      <c r="B226" s="47"/>
      <c r="C226" s="50" t="s">
        <v>255</v>
      </c>
      <c r="D226" s="25"/>
      <c r="E226" s="19">
        <f>SUM(E227:E228)</f>
        <v>74467</v>
      </c>
    </row>
    <row r="227" spans="1:5" ht="78.75" x14ac:dyDescent="0.25">
      <c r="A227" s="28" t="s">
        <v>191</v>
      </c>
      <c r="B227" s="28"/>
      <c r="C227" s="29"/>
      <c r="D227" s="30">
        <v>100</v>
      </c>
      <c r="E227" s="22">
        <v>57282</v>
      </c>
    </row>
    <row r="228" spans="1:5" ht="31.5" x14ac:dyDescent="0.25">
      <c r="A228" s="28" t="s">
        <v>49</v>
      </c>
      <c r="B228" s="28"/>
      <c r="C228" s="29"/>
      <c r="D228" s="30">
        <v>200</v>
      </c>
      <c r="E228" s="22">
        <v>17185</v>
      </c>
    </row>
    <row r="229" spans="1:5" ht="63" x14ac:dyDescent="0.25">
      <c r="A229" s="47" t="s">
        <v>256</v>
      </c>
      <c r="B229" s="47"/>
      <c r="C229" s="50" t="s">
        <v>257</v>
      </c>
      <c r="D229" s="25"/>
      <c r="E229" s="19">
        <f>SUM(E230:E231)</f>
        <v>74467</v>
      </c>
    </row>
    <row r="230" spans="1:5" ht="78.75" x14ac:dyDescent="0.25">
      <c r="A230" s="28" t="s">
        <v>191</v>
      </c>
      <c r="B230" s="28"/>
      <c r="C230" s="29"/>
      <c r="D230" s="30">
        <v>100</v>
      </c>
      <c r="E230" s="22">
        <v>57282</v>
      </c>
    </row>
    <row r="231" spans="1:5" ht="31.5" x14ac:dyDescent="0.25">
      <c r="A231" s="28" t="s">
        <v>49</v>
      </c>
      <c r="B231" s="28"/>
      <c r="C231" s="29"/>
      <c r="D231" s="30">
        <v>200</v>
      </c>
      <c r="E231" s="22">
        <v>17185</v>
      </c>
    </row>
    <row r="232" spans="1:5" ht="63" x14ac:dyDescent="0.25">
      <c r="A232" s="47" t="s">
        <v>258</v>
      </c>
      <c r="B232" s="47"/>
      <c r="C232" s="50" t="s">
        <v>259</v>
      </c>
      <c r="D232" s="25"/>
      <c r="E232" s="19">
        <f>SUM(E233:E234)</f>
        <v>74467</v>
      </c>
    </row>
    <row r="233" spans="1:5" ht="78.75" x14ac:dyDescent="0.25">
      <c r="A233" s="28" t="s">
        <v>191</v>
      </c>
      <c r="B233" s="28"/>
      <c r="C233" s="29"/>
      <c r="D233" s="30">
        <v>100</v>
      </c>
      <c r="E233" s="22">
        <v>57282</v>
      </c>
    </row>
    <row r="234" spans="1:5" ht="31.5" x14ac:dyDescent="0.25">
      <c r="A234" s="28" t="s">
        <v>49</v>
      </c>
      <c r="B234" s="28"/>
      <c r="C234" s="29"/>
      <c r="D234" s="30">
        <v>200</v>
      </c>
      <c r="E234" s="22">
        <v>17185</v>
      </c>
    </row>
    <row r="235" spans="1:5" ht="63" x14ac:dyDescent="0.25">
      <c r="A235" s="47" t="s">
        <v>260</v>
      </c>
      <c r="B235" s="47"/>
      <c r="C235" s="50" t="s">
        <v>261</v>
      </c>
      <c r="D235" s="25"/>
      <c r="E235" s="19">
        <f>SUM(E236:E237)</f>
        <v>68260</v>
      </c>
    </row>
    <row r="236" spans="1:5" ht="78.75" x14ac:dyDescent="0.25">
      <c r="A236" s="28" t="s">
        <v>191</v>
      </c>
      <c r="B236" s="28"/>
      <c r="C236" s="29"/>
      <c r="D236" s="30">
        <v>100</v>
      </c>
      <c r="E236" s="22">
        <v>52508</v>
      </c>
    </row>
    <row r="237" spans="1:5" ht="31.5" x14ac:dyDescent="0.25">
      <c r="A237" s="28" t="s">
        <v>49</v>
      </c>
      <c r="B237" s="28"/>
      <c r="C237" s="29"/>
      <c r="D237" s="30">
        <v>200</v>
      </c>
      <c r="E237" s="22">
        <v>15752</v>
      </c>
    </row>
    <row r="238" spans="1:5" ht="47.25" x14ac:dyDescent="0.25">
      <c r="A238" s="54" t="s">
        <v>262</v>
      </c>
      <c r="B238" s="55">
        <v>803</v>
      </c>
      <c r="C238" s="54"/>
      <c r="D238" s="54"/>
      <c r="E238" s="60">
        <f>E239+E294+E311+E318+E323+E342+E347</f>
        <v>308912493.18000001</v>
      </c>
    </row>
    <row r="239" spans="1:5" ht="47.25" x14ac:dyDescent="0.25">
      <c r="A239" s="8" t="s">
        <v>263</v>
      </c>
      <c r="B239" s="8"/>
      <c r="C239" s="9" t="s">
        <v>264</v>
      </c>
      <c r="D239" s="35"/>
      <c r="E239" s="10">
        <f>E240</f>
        <v>301441858.68000001</v>
      </c>
    </row>
    <row r="240" spans="1:5" ht="47.25" x14ac:dyDescent="0.25">
      <c r="A240" s="36" t="s">
        <v>265</v>
      </c>
      <c r="B240" s="36"/>
      <c r="C240" s="37" t="s">
        <v>266</v>
      </c>
      <c r="D240" s="25"/>
      <c r="E240" s="32">
        <f>E241+E262+E275+E279+E288+E291</f>
        <v>301441858.68000001</v>
      </c>
    </row>
    <row r="241" spans="1:5" ht="78.75" x14ac:dyDescent="0.25">
      <c r="A241" s="61" t="s">
        <v>267</v>
      </c>
      <c r="B241" s="61"/>
      <c r="C241" s="16" t="s">
        <v>268</v>
      </c>
      <c r="D241" s="15"/>
      <c r="E241" s="17">
        <f>E242+E244+E246+E248+E250+E252+E254+E256+E258+E260</f>
        <v>278944582.72000003</v>
      </c>
    </row>
    <row r="242" spans="1:5" ht="47.25" x14ac:dyDescent="0.25">
      <c r="A242" s="13" t="s">
        <v>269</v>
      </c>
      <c r="B242" s="13"/>
      <c r="C242" s="18" t="s">
        <v>270</v>
      </c>
      <c r="D242" s="25"/>
      <c r="E242" s="27">
        <f>E243</f>
        <v>18936300</v>
      </c>
    </row>
    <row r="243" spans="1:5" ht="47.25" x14ac:dyDescent="0.25">
      <c r="A243" s="28" t="s">
        <v>15</v>
      </c>
      <c r="B243" s="28"/>
      <c r="C243" s="29"/>
      <c r="D243" s="30">
        <v>600</v>
      </c>
      <c r="E243" s="22">
        <v>18936300</v>
      </c>
    </row>
    <row r="244" spans="1:5" ht="47.25" x14ac:dyDescent="0.25">
      <c r="A244" s="13" t="s">
        <v>271</v>
      </c>
      <c r="B244" s="13"/>
      <c r="C244" s="18" t="s">
        <v>272</v>
      </c>
      <c r="D244" s="25"/>
      <c r="E244" s="27">
        <f>E245</f>
        <v>52140300.649999999</v>
      </c>
    </row>
    <row r="245" spans="1:5" ht="47.25" x14ac:dyDescent="0.25">
      <c r="A245" s="28" t="s">
        <v>15</v>
      </c>
      <c r="B245" s="28"/>
      <c r="C245" s="29"/>
      <c r="D245" s="30">
        <v>600</v>
      </c>
      <c r="E245" s="31">
        <v>52140300.649999999</v>
      </c>
    </row>
    <row r="246" spans="1:5" ht="47.25" x14ac:dyDescent="0.25">
      <c r="A246" s="13" t="s">
        <v>273</v>
      </c>
      <c r="B246" s="13"/>
      <c r="C246" s="18" t="s">
        <v>274</v>
      </c>
      <c r="D246" s="25"/>
      <c r="E246" s="27">
        <f>E247</f>
        <v>6755400</v>
      </c>
    </row>
    <row r="247" spans="1:5" ht="47.25" x14ac:dyDescent="0.25">
      <c r="A247" s="28" t="s">
        <v>15</v>
      </c>
      <c r="B247" s="28"/>
      <c r="C247" s="29"/>
      <c r="D247" s="30">
        <v>600</v>
      </c>
      <c r="E247" s="31">
        <v>6755400</v>
      </c>
    </row>
    <row r="248" spans="1:5" ht="47.25" x14ac:dyDescent="0.25">
      <c r="A248" s="13" t="s">
        <v>275</v>
      </c>
      <c r="B248" s="13"/>
      <c r="C248" s="18" t="s">
        <v>276</v>
      </c>
      <c r="D248" s="25"/>
      <c r="E248" s="27">
        <f>E249</f>
        <v>10951995.59</v>
      </c>
    </row>
    <row r="249" spans="1:5" ht="47.25" x14ac:dyDescent="0.25">
      <c r="A249" s="28" t="s">
        <v>15</v>
      </c>
      <c r="B249" s="28"/>
      <c r="C249" s="29"/>
      <c r="D249" s="30">
        <v>600</v>
      </c>
      <c r="E249" s="31">
        <v>10951995.59</v>
      </c>
    </row>
    <row r="250" spans="1:5" ht="69" customHeight="1" x14ac:dyDescent="0.25">
      <c r="A250" s="13" t="s">
        <v>590</v>
      </c>
      <c r="B250" s="28"/>
      <c r="C250" s="18" t="s">
        <v>591</v>
      </c>
      <c r="D250" s="25"/>
      <c r="E250" s="27">
        <f>E251</f>
        <v>7600209.4800000004</v>
      </c>
    </row>
    <row r="251" spans="1:5" ht="47.25" x14ac:dyDescent="0.25">
      <c r="A251" s="28" t="s">
        <v>15</v>
      </c>
      <c r="B251" s="28"/>
      <c r="C251" s="29"/>
      <c r="D251" s="30">
        <v>600</v>
      </c>
      <c r="E251" s="31">
        <v>7600209.4800000004</v>
      </c>
    </row>
    <row r="252" spans="1:5" ht="47.25" x14ac:dyDescent="0.25">
      <c r="A252" s="25" t="s">
        <v>277</v>
      </c>
      <c r="B252" s="25"/>
      <c r="C252" s="18" t="s">
        <v>278</v>
      </c>
      <c r="D252" s="25"/>
      <c r="E252" s="27">
        <f>E253</f>
        <v>144545098</v>
      </c>
    </row>
    <row r="253" spans="1:5" ht="47.25" x14ac:dyDescent="0.25">
      <c r="A253" s="28" t="s">
        <v>15</v>
      </c>
      <c r="B253" s="28"/>
      <c r="C253" s="29"/>
      <c r="D253" s="30">
        <v>600</v>
      </c>
      <c r="E253" s="31">
        <v>144545098</v>
      </c>
    </row>
    <row r="254" spans="1:5" ht="47.25" x14ac:dyDescent="0.25">
      <c r="A254" s="25" t="s">
        <v>279</v>
      </c>
      <c r="B254" s="25"/>
      <c r="C254" s="18" t="s">
        <v>280</v>
      </c>
      <c r="D254" s="25"/>
      <c r="E254" s="27">
        <f>E255</f>
        <v>4732605</v>
      </c>
    </row>
    <row r="255" spans="1:5" ht="47.25" x14ac:dyDescent="0.25">
      <c r="A255" s="28" t="s">
        <v>15</v>
      </c>
      <c r="B255" s="28"/>
      <c r="C255" s="41"/>
      <c r="D255" s="30">
        <v>600</v>
      </c>
      <c r="E255" s="31">
        <v>4732605</v>
      </c>
    </row>
    <row r="256" spans="1:5" ht="47.25" x14ac:dyDescent="0.25">
      <c r="A256" s="25" t="s">
        <v>281</v>
      </c>
      <c r="B256" s="25"/>
      <c r="C256" s="18" t="s">
        <v>282</v>
      </c>
      <c r="D256" s="25"/>
      <c r="E256" s="27">
        <f>E257</f>
        <v>26508412</v>
      </c>
    </row>
    <row r="257" spans="1:5" ht="47.25" x14ac:dyDescent="0.25">
      <c r="A257" s="28" t="s">
        <v>15</v>
      </c>
      <c r="B257" s="28"/>
      <c r="C257" s="41"/>
      <c r="D257" s="30">
        <v>600</v>
      </c>
      <c r="E257" s="31">
        <v>26508412</v>
      </c>
    </row>
    <row r="258" spans="1:5" ht="47.25" x14ac:dyDescent="0.25">
      <c r="A258" s="25" t="s">
        <v>283</v>
      </c>
      <c r="B258" s="25"/>
      <c r="C258" s="26" t="s">
        <v>284</v>
      </c>
      <c r="D258" s="25"/>
      <c r="E258" s="27">
        <f>E259</f>
        <v>1668443</v>
      </c>
    </row>
    <row r="259" spans="1:5" ht="47.25" x14ac:dyDescent="0.25">
      <c r="A259" s="28" t="s">
        <v>15</v>
      </c>
      <c r="B259" s="28"/>
      <c r="C259" s="29"/>
      <c r="D259" s="30">
        <v>600</v>
      </c>
      <c r="E259" s="31">
        <v>1668443</v>
      </c>
    </row>
    <row r="260" spans="1:5" ht="63" x14ac:dyDescent="0.25">
      <c r="A260" s="25" t="s">
        <v>285</v>
      </c>
      <c r="B260" s="25"/>
      <c r="C260" s="26" t="s">
        <v>286</v>
      </c>
      <c r="D260" s="25"/>
      <c r="E260" s="27">
        <f>E261</f>
        <v>5105819</v>
      </c>
    </row>
    <row r="261" spans="1:5" ht="39" customHeight="1" x14ac:dyDescent="0.25">
      <c r="A261" s="28" t="s">
        <v>15</v>
      </c>
      <c r="B261" s="28"/>
      <c r="C261" s="29"/>
      <c r="D261" s="30">
        <v>600</v>
      </c>
      <c r="E261" s="31">
        <v>5105819</v>
      </c>
    </row>
    <row r="262" spans="1:5" ht="31.5" x14ac:dyDescent="0.25">
      <c r="A262" s="61" t="s">
        <v>287</v>
      </c>
      <c r="B262" s="61"/>
      <c r="C262" s="44" t="s">
        <v>288</v>
      </c>
      <c r="D262" s="15"/>
      <c r="E262" s="17">
        <f>E263+E265+E268+E271</f>
        <v>17788943.780000001</v>
      </c>
    </row>
    <row r="263" spans="1:5" ht="63" x14ac:dyDescent="0.25">
      <c r="A263" s="25" t="s">
        <v>289</v>
      </c>
      <c r="B263" s="25"/>
      <c r="C263" s="26" t="s">
        <v>290</v>
      </c>
      <c r="D263" s="25"/>
      <c r="E263" s="27">
        <f>E264</f>
        <v>75545.279999999999</v>
      </c>
    </row>
    <row r="264" spans="1:5" ht="31.5" x14ac:dyDescent="0.25">
      <c r="A264" s="30" t="s">
        <v>73</v>
      </c>
      <c r="B264" s="30"/>
      <c r="C264" s="26"/>
      <c r="D264" s="30">
        <v>300</v>
      </c>
      <c r="E264" s="31">
        <v>75545.279999999999</v>
      </c>
    </row>
    <row r="265" spans="1:5" ht="78.75" x14ac:dyDescent="0.25">
      <c r="A265" s="25" t="s">
        <v>291</v>
      </c>
      <c r="B265" s="25"/>
      <c r="C265" s="18" t="s">
        <v>292</v>
      </c>
      <c r="D265" s="25"/>
      <c r="E265" s="27">
        <f>SUM(E266:E267)</f>
        <v>979430</v>
      </c>
    </row>
    <row r="266" spans="1:5" ht="31.5" x14ac:dyDescent="0.25">
      <c r="A266" s="28" t="s">
        <v>49</v>
      </c>
      <c r="B266" s="28"/>
      <c r="C266" s="18"/>
      <c r="D266" s="30">
        <v>200</v>
      </c>
      <c r="E266" s="31">
        <v>13392.73</v>
      </c>
    </row>
    <row r="267" spans="1:5" ht="31.5" x14ac:dyDescent="0.25">
      <c r="A267" s="30" t="s">
        <v>73</v>
      </c>
      <c r="B267" s="30"/>
      <c r="C267" s="18"/>
      <c r="D267" s="30">
        <v>300</v>
      </c>
      <c r="E267" s="31">
        <v>966037.27</v>
      </c>
    </row>
    <row r="268" spans="1:5" ht="63" x14ac:dyDescent="0.25">
      <c r="A268" s="25" t="s">
        <v>293</v>
      </c>
      <c r="B268" s="25"/>
      <c r="C268" s="18" t="s">
        <v>294</v>
      </c>
      <c r="D268" s="25"/>
      <c r="E268" s="27">
        <f>SUM(E269:E270)</f>
        <v>16193457.109999999</v>
      </c>
    </row>
    <row r="269" spans="1:5" ht="31.5" x14ac:dyDescent="0.25">
      <c r="A269" s="28" t="s">
        <v>49</v>
      </c>
      <c r="B269" s="28"/>
      <c r="C269" s="29"/>
      <c r="D269" s="30">
        <v>200</v>
      </c>
      <c r="E269" s="31">
        <v>8438003.1099999994</v>
      </c>
    </row>
    <row r="270" spans="1:5" ht="31.5" x14ac:dyDescent="0.25">
      <c r="A270" s="30" t="s">
        <v>73</v>
      </c>
      <c r="B270" s="30"/>
      <c r="C270" s="26"/>
      <c r="D270" s="30">
        <v>300</v>
      </c>
      <c r="E270" s="31">
        <v>7755454</v>
      </c>
    </row>
    <row r="271" spans="1:5" ht="47.25" x14ac:dyDescent="0.25">
      <c r="A271" s="25" t="s">
        <v>295</v>
      </c>
      <c r="B271" s="25"/>
      <c r="C271" s="18" t="s">
        <v>296</v>
      </c>
      <c r="D271" s="25"/>
      <c r="E271" s="27">
        <f>SUM(E272:E274)</f>
        <v>540511.39</v>
      </c>
    </row>
    <row r="272" spans="1:5" ht="31.5" x14ac:dyDescent="0.25">
      <c r="A272" s="28" t="s">
        <v>49</v>
      </c>
      <c r="B272" s="28"/>
      <c r="C272" s="29"/>
      <c r="D272" s="30">
        <v>200</v>
      </c>
      <c r="E272" s="31">
        <v>2311.29</v>
      </c>
    </row>
    <row r="273" spans="1:5" ht="31.5" x14ac:dyDescent="0.25">
      <c r="A273" s="30" t="s">
        <v>73</v>
      </c>
      <c r="B273" s="30"/>
      <c r="C273" s="26"/>
      <c r="D273" s="30">
        <v>300</v>
      </c>
      <c r="E273" s="31">
        <v>254128.1</v>
      </c>
    </row>
    <row r="274" spans="1:5" ht="47.25" x14ac:dyDescent="0.25">
      <c r="A274" s="28" t="s">
        <v>15</v>
      </c>
      <c r="B274" s="28"/>
      <c r="C274" s="29"/>
      <c r="D274" s="30">
        <v>600</v>
      </c>
      <c r="E274" s="31">
        <v>284072</v>
      </c>
    </row>
    <row r="275" spans="1:5" ht="52.5" customHeight="1" x14ac:dyDescent="0.25">
      <c r="A275" s="61" t="s">
        <v>297</v>
      </c>
      <c r="B275" s="61"/>
      <c r="C275" s="44" t="s">
        <v>298</v>
      </c>
      <c r="D275" s="15"/>
      <c r="E275" s="17">
        <f>E276</f>
        <v>25000</v>
      </c>
    </row>
    <row r="276" spans="1:5" ht="31.5" x14ac:dyDescent="0.25">
      <c r="A276" s="13" t="s">
        <v>299</v>
      </c>
      <c r="B276" s="13"/>
      <c r="C276" s="18" t="s">
        <v>300</v>
      </c>
      <c r="D276" s="25"/>
      <c r="E276" s="27">
        <f>SUM(E277:E278)</f>
        <v>25000</v>
      </c>
    </row>
    <row r="277" spans="1:5" ht="31.5" x14ac:dyDescent="0.25">
      <c r="A277" s="28" t="s">
        <v>49</v>
      </c>
      <c r="B277" s="28"/>
      <c r="C277" s="29"/>
      <c r="D277" s="30">
        <v>200</v>
      </c>
      <c r="E277" s="31">
        <v>20000</v>
      </c>
    </row>
    <row r="278" spans="1:5" ht="31.5" x14ac:dyDescent="0.25">
      <c r="A278" s="30" t="s">
        <v>73</v>
      </c>
      <c r="B278" s="30"/>
      <c r="C278" s="29"/>
      <c r="D278" s="30">
        <v>300</v>
      </c>
      <c r="E278" s="31">
        <v>5000</v>
      </c>
    </row>
    <row r="279" spans="1:5" ht="47.25" x14ac:dyDescent="0.25">
      <c r="A279" s="61" t="s">
        <v>603</v>
      </c>
      <c r="B279" s="28"/>
      <c r="C279" s="44" t="s">
        <v>605</v>
      </c>
      <c r="D279" s="15"/>
      <c r="E279" s="17">
        <f>E280+E282+E284+E286</f>
        <v>2145040.16</v>
      </c>
    </row>
    <row r="280" spans="1:5" ht="47.25" x14ac:dyDescent="0.25">
      <c r="A280" s="13" t="s">
        <v>604</v>
      </c>
      <c r="B280" s="28"/>
      <c r="C280" s="18" t="s">
        <v>606</v>
      </c>
      <c r="D280" s="25"/>
      <c r="E280" s="27">
        <f>E281</f>
        <v>1133078.56</v>
      </c>
    </row>
    <row r="281" spans="1:5" ht="47.25" x14ac:dyDescent="0.25">
      <c r="A281" s="28" t="s">
        <v>15</v>
      </c>
      <c r="B281" s="28"/>
      <c r="C281" s="29"/>
      <c r="D281" s="30">
        <v>600</v>
      </c>
      <c r="E281" s="31">
        <v>1133078.56</v>
      </c>
    </row>
    <row r="282" spans="1:5" ht="47.25" x14ac:dyDescent="0.25">
      <c r="A282" s="13" t="s">
        <v>621</v>
      </c>
      <c r="B282" s="28"/>
      <c r="C282" s="18" t="s">
        <v>624</v>
      </c>
      <c r="D282" s="25"/>
      <c r="E282" s="27">
        <f>E283</f>
        <v>189640.52</v>
      </c>
    </row>
    <row r="283" spans="1:5" ht="47.25" x14ac:dyDescent="0.25">
      <c r="A283" s="28" t="s">
        <v>15</v>
      </c>
      <c r="B283" s="28"/>
      <c r="C283" s="29"/>
      <c r="D283" s="30">
        <v>600</v>
      </c>
      <c r="E283" s="31">
        <v>189640.52</v>
      </c>
    </row>
    <row r="284" spans="1:5" ht="63" x14ac:dyDescent="0.25">
      <c r="A284" s="13" t="s">
        <v>622</v>
      </c>
      <c r="B284" s="28"/>
      <c r="C284" s="18" t="s">
        <v>625</v>
      </c>
      <c r="D284" s="25"/>
      <c r="E284" s="27">
        <f>E285</f>
        <v>379840</v>
      </c>
    </row>
    <row r="285" spans="1:5" ht="47.25" x14ac:dyDescent="0.25">
      <c r="A285" s="28" t="s">
        <v>15</v>
      </c>
      <c r="B285" s="28"/>
      <c r="C285" s="29"/>
      <c r="D285" s="30">
        <v>600</v>
      </c>
      <c r="E285" s="31">
        <v>379840</v>
      </c>
    </row>
    <row r="286" spans="1:5" ht="47.25" x14ac:dyDescent="0.25">
      <c r="A286" s="13" t="s">
        <v>623</v>
      </c>
      <c r="B286" s="28"/>
      <c r="C286" s="18" t="s">
        <v>626</v>
      </c>
      <c r="D286" s="25"/>
      <c r="E286" s="27">
        <f>E287</f>
        <v>442481.08</v>
      </c>
    </row>
    <row r="287" spans="1:5" ht="47.25" x14ac:dyDescent="0.25">
      <c r="A287" s="28" t="s">
        <v>15</v>
      </c>
      <c r="B287" s="28"/>
      <c r="C287" s="29"/>
      <c r="D287" s="30">
        <v>600</v>
      </c>
      <c r="E287" s="31">
        <v>442481.08</v>
      </c>
    </row>
    <row r="288" spans="1:5" ht="31.5" x14ac:dyDescent="0.25">
      <c r="A288" s="61" t="s">
        <v>301</v>
      </c>
      <c r="B288" s="61"/>
      <c r="C288" s="44" t="s">
        <v>302</v>
      </c>
      <c r="D288" s="30"/>
      <c r="E288" s="17">
        <f>E289</f>
        <v>1540564.02</v>
      </c>
    </row>
    <row r="289" spans="1:5" ht="47.25" x14ac:dyDescent="0.25">
      <c r="A289" s="62" t="s">
        <v>303</v>
      </c>
      <c r="B289" s="62"/>
      <c r="C289" s="18" t="s">
        <v>304</v>
      </c>
      <c r="D289" s="30"/>
      <c r="E289" s="27">
        <f>E290</f>
        <v>1540564.02</v>
      </c>
    </row>
    <row r="290" spans="1:5" ht="47.25" x14ac:dyDescent="0.25">
      <c r="A290" s="28" t="s">
        <v>15</v>
      </c>
      <c r="B290" s="28"/>
      <c r="C290" s="34"/>
      <c r="D290" s="30">
        <v>600</v>
      </c>
      <c r="E290" s="31">
        <v>1540564.02</v>
      </c>
    </row>
    <row r="291" spans="1:5" ht="15.75" x14ac:dyDescent="0.25">
      <c r="A291" s="65" t="s">
        <v>592</v>
      </c>
      <c r="B291" s="28"/>
      <c r="C291" s="44" t="s">
        <v>594</v>
      </c>
      <c r="D291" s="30"/>
      <c r="E291" s="17">
        <f>E292</f>
        <v>997728</v>
      </c>
    </row>
    <row r="292" spans="1:5" ht="63" x14ac:dyDescent="0.25">
      <c r="A292" s="71" t="s">
        <v>593</v>
      </c>
      <c r="B292" s="28"/>
      <c r="C292" s="18" t="s">
        <v>595</v>
      </c>
      <c r="D292" s="30"/>
      <c r="E292" s="27">
        <f>E293</f>
        <v>997728</v>
      </c>
    </row>
    <row r="293" spans="1:5" ht="47.25" x14ac:dyDescent="0.25">
      <c r="A293" s="28" t="s">
        <v>15</v>
      </c>
      <c r="B293" s="28"/>
      <c r="C293" s="34"/>
      <c r="D293" s="30">
        <v>600</v>
      </c>
      <c r="E293" s="31">
        <v>997728</v>
      </c>
    </row>
    <row r="294" spans="1:5" ht="47.25" x14ac:dyDescent="0.25">
      <c r="A294" s="8" t="s">
        <v>7</v>
      </c>
      <c r="B294" s="8"/>
      <c r="C294" s="9" t="s">
        <v>8</v>
      </c>
      <c r="D294" s="8"/>
      <c r="E294" s="10">
        <f>E295</f>
        <v>2916509</v>
      </c>
    </row>
    <row r="295" spans="1:5" ht="31.5" x14ac:dyDescent="0.25">
      <c r="A295" s="36" t="s">
        <v>305</v>
      </c>
      <c r="B295" s="36"/>
      <c r="C295" s="37" t="s">
        <v>306</v>
      </c>
      <c r="D295" s="36"/>
      <c r="E295" s="32">
        <f>E296+E306</f>
        <v>2916509</v>
      </c>
    </row>
    <row r="296" spans="1:5" ht="15.75" x14ac:dyDescent="0.25">
      <c r="A296" s="15" t="s">
        <v>307</v>
      </c>
      <c r="B296" s="15"/>
      <c r="C296" s="16" t="s">
        <v>308</v>
      </c>
      <c r="D296" s="15"/>
      <c r="E296" s="17">
        <f>E297+E300+E302+E304</f>
        <v>2351727</v>
      </c>
    </row>
    <row r="297" spans="1:5" ht="78.75" x14ac:dyDescent="0.25">
      <c r="A297" s="25" t="s">
        <v>309</v>
      </c>
      <c r="B297" s="25"/>
      <c r="C297" s="18" t="s">
        <v>310</v>
      </c>
      <c r="D297" s="25"/>
      <c r="E297" s="27">
        <f>SUM(E298:E299)</f>
        <v>2164477</v>
      </c>
    </row>
    <row r="298" spans="1:5" ht="21" customHeight="1" x14ac:dyDescent="0.25">
      <c r="A298" s="30" t="s">
        <v>73</v>
      </c>
      <c r="B298" s="30"/>
      <c r="C298" s="18"/>
      <c r="D298" s="30">
        <v>300</v>
      </c>
      <c r="E298" s="31">
        <v>1881337</v>
      </c>
    </row>
    <row r="299" spans="1:5" ht="47.25" x14ac:dyDescent="0.25">
      <c r="A299" s="28" t="s">
        <v>15</v>
      </c>
      <c r="B299" s="28"/>
      <c r="C299" s="41"/>
      <c r="D299" s="30">
        <v>600</v>
      </c>
      <c r="E299" s="31">
        <v>283140</v>
      </c>
    </row>
    <row r="300" spans="1:5" ht="47.25" x14ac:dyDescent="0.25">
      <c r="A300" s="25" t="s">
        <v>311</v>
      </c>
      <c r="B300" s="25"/>
      <c r="C300" s="18" t="s">
        <v>312</v>
      </c>
      <c r="D300" s="25"/>
      <c r="E300" s="27">
        <f>E301</f>
        <v>14000</v>
      </c>
    </row>
    <row r="301" spans="1:5" ht="20.25" customHeight="1" x14ac:dyDescent="0.25">
      <c r="A301" s="30" t="s">
        <v>73</v>
      </c>
      <c r="B301" s="30"/>
      <c r="C301" s="18"/>
      <c r="D301" s="30">
        <v>300</v>
      </c>
      <c r="E301" s="31">
        <v>14000</v>
      </c>
    </row>
    <row r="302" spans="1:5" ht="47.25" x14ac:dyDescent="0.25">
      <c r="A302" s="13" t="s">
        <v>313</v>
      </c>
      <c r="B302" s="13"/>
      <c r="C302" s="18" t="s">
        <v>314</v>
      </c>
      <c r="D302" s="13"/>
      <c r="E302" s="19">
        <f>E303</f>
        <v>154912.5</v>
      </c>
    </row>
    <row r="303" spans="1:5" ht="47.25" x14ac:dyDescent="0.25">
      <c r="A303" s="20" t="s">
        <v>15</v>
      </c>
      <c r="B303" s="20"/>
      <c r="C303" s="41"/>
      <c r="D303" s="21">
        <v>600</v>
      </c>
      <c r="E303" s="22">
        <v>154912.5</v>
      </c>
    </row>
    <row r="304" spans="1:5" ht="47.25" x14ac:dyDescent="0.25">
      <c r="A304" s="13" t="s">
        <v>315</v>
      </c>
      <c r="B304" s="13"/>
      <c r="C304" s="18" t="s">
        <v>316</v>
      </c>
      <c r="D304" s="13"/>
      <c r="E304" s="19">
        <f>E305</f>
        <v>18337.5</v>
      </c>
    </row>
    <row r="305" spans="1:5" ht="47.25" x14ac:dyDescent="0.25">
      <c r="A305" s="20" t="s">
        <v>15</v>
      </c>
      <c r="B305" s="20"/>
      <c r="C305" s="41"/>
      <c r="D305" s="21">
        <v>600</v>
      </c>
      <c r="E305" s="22">
        <v>18337.5</v>
      </c>
    </row>
    <row r="306" spans="1:5" ht="31.5" x14ac:dyDescent="0.25">
      <c r="A306" s="15" t="s">
        <v>317</v>
      </c>
      <c r="B306" s="15"/>
      <c r="C306" s="16" t="s">
        <v>318</v>
      </c>
      <c r="D306" s="15"/>
      <c r="E306" s="17">
        <f>E307+E309</f>
        <v>564782</v>
      </c>
    </row>
    <row r="307" spans="1:5" ht="63" x14ac:dyDescent="0.25">
      <c r="A307" s="25" t="s">
        <v>319</v>
      </c>
      <c r="B307" s="25"/>
      <c r="C307" s="18" t="s">
        <v>320</v>
      </c>
      <c r="D307" s="13"/>
      <c r="E307" s="19">
        <f>E308</f>
        <v>451825</v>
      </c>
    </row>
    <row r="308" spans="1:5" ht="47.25" x14ac:dyDescent="0.25">
      <c r="A308" s="20" t="s">
        <v>15</v>
      </c>
      <c r="B308" s="20"/>
      <c r="C308" s="41"/>
      <c r="D308" s="21">
        <v>600</v>
      </c>
      <c r="E308" s="22">
        <v>451825</v>
      </c>
    </row>
    <row r="309" spans="1:5" ht="63" x14ac:dyDescent="0.25">
      <c r="A309" s="25" t="s">
        <v>321</v>
      </c>
      <c r="B309" s="25"/>
      <c r="C309" s="18" t="s">
        <v>322</v>
      </c>
      <c r="D309" s="13"/>
      <c r="E309" s="19">
        <f>E310</f>
        <v>112957</v>
      </c>
    </row>
    <row r="310" spans="1:5" ht="47.25" x14ac:dyDescent="0.25">
      <c r="A310" s="20" t="s">
        <v>15</v>
      </c>
      <c r="B310" s="20"/>
      <c r="C310" s="41"/>
      <c r="D310" s="21">
        <v>600</v>
      </c>
      <c r="E310" s="22">
        <v>112957</v>
      </c>
    </row>
    <row r="311" spans="1:5" ht="47.25" x14ac:dyDescent="0.25">
      <c r="A311" s="23" t="s">
        <v>417</v>
      </c>
      <c r="B311" s="23"/>
      <c r="C311" s="24" t="s">
        <v>418</v>
      </c>
      <c r="D311" s="35"/>
      <c r="E311" s="10">
        <f>E312</f>
        <v>125554.51999999999</v>
      </c>
    </row>
    <row r="312" spans="1:5" ht="47.25" x14ac:dyDescent="0.25">
      <c r="A312" s="72" t="s">
        <v>473</v>
      </c>
      <c r="B312" s="20"/>
      <c r="C312" s="43" t="s">
        <v>474</v>
      </c>
      <c r="D312" s="21"/>
      <c r="E312" s="14">
        <f>E313</f>
        <v>125554.51999999999</v>
      </c>
    </row>
    <row r="313" spans="1:5" ht="31.5" x14ac:dyDescent="0.25">
      <c r="A313" s="15" t="s">
        <v>602</v>
      </c>
      <c r="B313" s="15"/>
      <c r="C313" s="16" t="s">
        <v>597</v>
      </c>
      <c r="D313" s="15"/>
      <c r="E313" s="17">
        <f>E314+E317</f>
        <v>125554.51999999999</v>
      </c>
    </row>
    <row r="314" spans="1:5" ht="47.25" x14ac:dyDescent="0.25">
      <c r="A314" s="13" t="s">
        <v>598</v>
      </c>
      <c r="B314" s="13"/>
      <c r="C314" s="18" t="s">
        <v>599</v>
      </c>
      <c r="D314" s="25"/>
      <c r="E314" s="27">
        <f>E315</f>
        <v>8968.26</v>
      </c>
    </row>
    <row r="315" spans="1:5" ht="47.25" x14ac:dyDescent="0.25">
      <c r="A315" s="28" t="s">
        <v>15</v>
      </c>
      <c r="B315" s="28"/>
      <c r="C315" s="29"/>
      <c r="D315" s="30">
        <v>600</v>
      </c>
      <c r="E315" s="31">
        <v>8968.26</v>
      </c>
    </row>
    <row r="316" spans="1:5" ht="47.25" x14ac:dyDescent="0.25">
      <c r="A316" s="47" t="s">
        <v>600</v>
      </c>
      <c r="B316" s="13"/>
      <c r="C316" s="18" t="s">
        <v>601</v>
      </c>
      <c r="D316" s="25"/>
      <c r="E316" s="27">
        <f>E317</f>
        <v>116586.26</v>
      </c>
    </row>
    <row r="317" spans="1:5" ht="47.25" x14ac:dyDescent="0.25">
      <c r="A317" s="28" t="s">
        <v>15</v>
      </c>
      <c r="B317" s="28"/>
      <c r="C317" s="29"/>
      <c r="D317" s="30">
        <v>600</v>
      </c>
      <c r="E317" s="31">
        <v>116586.26</v>
      </c>
    </row>
    <row r="318" spans="1:5" ht="63" x14ac:dyDescent="0.25">
      <c r="A318" s="23" t="s">
        <v>16</v>
      </c>
      <c r="B318" s="23"/>
      <c r="C318" s="24" t="s">
        <v>17</v>
      </c>
      <c r="D318" s="8"/>
      <c r="E318" s="10">
        <f>E319</f>
        <v>727504.87</v>
      </c>
    </row>
    <row r="319" spans="1:5" ht="47.25" x14ac:dyDescent="0.25">
      <c r="A319" s="11" t="s">
        <v>18</v>
      </c>
      <c r="B319" s="11"/>
      <c r="C319" s="12" t="s">
        <v>19</v>
      </c>
      <c r="D319" s="11"/>
      <c r="E319" s="14">
        <f>E320</f>
        <v>727504.87</v>
      </c>
    </row>
    <row r="320" spans="1:5" ht="31.5" x14ac:dyDescent="0.25">
      <c r="A320" s="15" t="s">
        <v>20</v>
      </c>
      <c r="B320" s="15"/>
      <c r="C320" s="16" t="s">
        <v>21</v>
      </c>
      <c r="D320" s="15"/>
      <c r="E320" s="17">
        <f>E321</f>
        <v>727504.87</v>
      </c>
    </row>
    <row r="321" spans="1:5" ht="31.5" x14ac:dyDescent="0.25">
      <c r="A321" s="13" t="s">
        <v>323</v>
      </c>
      <c r="B321" s="13"/>
      <c r="C321" s="26" t="s">
        <v>324</v>
      </c>
      <c r="D321" s="25"/>
      <c r="E321" s="27">
        <f>E322</f>
        <v>727504.87</v>
      </c>
    </row>
    <row r="322" spans="1:5" ht="47.25" x14ac:dyDescent="0.25">
      <c r="A322" s="28" t="s">
        <v>15</v>
      </c>
      <c r="B322" s="28"/>
      <c r="C322" s="29"/>
      <c r="D322" s="30">
        <v>600</v>
      </c>
      <c r="E322" s="31">
        <v>727504.87</v>
      </c>
    </row>
    <row r="323" spans="1:5" ht="63" x14ac:dyDescent="0.25">
      <c r="A323" s="23" t="s">
        <v>108</v>
      </c>
      <c r="B323" s="23"/>
      <c r="C323" s="24" t="s">
        <v>109</v>
      </c>
      <c r="D323" s="35"/>
      <c r="E323" s="10">
        <f>E324+E331+E338</f>
        <v>189400</v>
      </c>
    </row>
    <row r="324" spans="1:5" ht="47.25" x14ac:dyDescent="0.25">
      <c r="A324" s="36" t="s">
        <v>325</v>
      </c>
      <c r="B324" s="36"/>
      <c r="C324" s="37" t="s">
        <v>326</v>
      </c>
      <c r="D324" s="25"/>
      <c r="E324" s="32">
        <f>E325+E328</f>
        <v>138400</v>
      </c>
    </row>
    <row r="325" spans="1:5" ht="63" x14ac:dyDescent="0.25">
      <c r="A325" s="15" t="s">
        <v>327</v>
      </c>
      <c r="B325" s="15"/>
      <c r="C325" s="16" t="s">
        <v>328</v>
      </c>
      <c r="D325" s="15"/>
      <c r="E325" s="17">
        <f>E326</f>
        <v>10000</v>
      </c>
    </row>
    <row r="326" spans="1:5" ht="31.5" x14ac:dyDescent="0.25">
      <c r="A326" s="25" t="s">
        <v>329</v>
      </c>
      <c r="B326" s="25"/>
      <c r="C326" s="26" t="s">
        <v>330</v>
      </c>
      <c r="D326" s="25"/>
      <c r="E326" s="19">
        <f>SUM(E327:E327)</f>
        <v>10000</v>
      </c>
    </row>
    <row r="327" spans="1:5" ht="47.25" x14ac:dyDescent="0.25">
      <c r="A327" s="28" t="s">
        <v>15</v>
      </c>
      <c r="B327" s="28"/>
      <c r="C327" s="29"/>
      <c r="D327" s="30">
        <v>600</v>
      </c>
      <c r="E327" s="22">
        <v>10000</v>
      </c>
    </row>
    <row r="328" spans="1:5" ht="47.25" x14ac:dyDescent="0.25">
      <c r="A328" s="15" t="s">
        <v>331</v>
      </c>
      <c r="B328" s="15"/>
      <c r="C328" s="16" t="s">
        <v>332</v>
      </c>
      <c r="D328" s="15"/>
      <c r="E328" s="17">
        <f>E329</f>
        <v>128400</v>
      </c>
    </row>
    <row r="329" spans="1:5" ht="31.5" x14ac:dyDescent="0.25">
      <c r="A329" s="25" t="s">
        <v>329</v>
      </c>
      <c r="B329" s="25"/>
      <c r="C329" s="26" t="s">
        <v>333</v>
      </c>
      <c r="D329" s="25"/>
      <c r="E329" s="19">
        <f>SUM(E330:E330)</f>
        <v>128400</v>
      </c>
    </row>
    <row r="330" spans="1:5" ht="47.25" x14ac:dyDescent="0.25">
      <c r="A330" s="28" t="s">
        <v>15</v>
      </c>
      <c r="B330" s="28"/>
      <c r="C330" s="29"/>
      <c r="D330" s="30">
        <v>600</v>
      </c>
      <c r="E330" s="22">
        <v>128400</v>
      </c>
    </row>
    <row r="331" spans="1:5" ht="63" x14ac:dyDescent="0.25">
      <c r="A331" s="36" t="s">
        <v>334</v>
      </c>
      <c r="B331" s="36"/>
      <c r="C331" s="37" t="s">
        <v>335</v>
      </c>
      <c r="D331" s="36"/>
      <c r="E331" s="32">
        <f>E332+E335</f>
        <v>38000</v>
      </c>
    </row>
    <row r="332" spans="1:5" ht="47.25" x14ac:dyDescent="0.25">
      <c r="A332" s="15" t="s">
        <v>336</v>
      </c>
      <c r="B332" s="15"/>
      <c r="C332" s="16" t="s">
        <v>337</v>
      </c>
      <c r="D332" s="15"/>
      <c r="E332" s="17">
        <f>E333</f>
        <v>23000</v>
      </c>
    </row>
    <row r="333" spans="1:5" ht="31.5" x14ac:dyDescent="0.25">
      <c r="A333" s="25" t="s">
        <v>338</v>
      </c>
      <c r="B333" s="25"/>
      <c r="C333" s="26" t="s">
        <v>339</v>
      </c>
      <c r="D333" s="25"/>
      <c r="E333" s="19">
        <f>E334</f>
        <v>23000</v>
      </c>
    </row>
    <row r="334" spans="1:5" ht="47.25" x14ac:dyDescent="0.25">
      <c r="A334" s="28" t="s">
        <v>15</v>
      </c>
      <c r="B334" s="28"/>
      <c r="C334" s="29"/>
      <c r="D334" s="30">
        <v>600</v>
      </c>
      <c r="E334" s="22">
        <v>23000</v>
      </c>
    </row>
    <row r="335" spans="1:5" ht="47.25" x14ac:dyDescent="0.25">
      <c r="A335" s="15" t="s">
        <v>340</v>
      </c>
      <c r="B335" s="15"/>
      <c r="C335" s="16" t="s">
        <v>341</v>
      </c>
      <c r="D335" s="15"/>
      <c r="E335" s="17">
        <f>E336</f>
        <v>15000</v>
      </c>
    </row>
    <row r="336" spans="1:5" ht="31.5" x14ac:dyDescent="0.25">
      <c r="A336" s="25" t="s">
        <v>338</v>
      </c>
      <c r="B336" s="25"/>
      <c r="C336" s="26" t="s">
        <v>342</v>
      </c>
      <c r="D336" s="30"/>
      <c r="E336" s="19">
        <f>E337</f>
        <v>15000</v>
      </c>
    </row>
    <row r="337" spans="1:5" ht="47.25" x14ac:dyDescent="0.25">
      <c r="A337" s="28" t="s">
        <v>15</v>
      </c>
      <c r="B337" s="28"/>
      <c r="C337" s="29"/>
      <c r="D337" s="30">
        <v>600</v>
      </c>
      <c r="E337" s="22">
        <v>15000</v>
      </c>
    </row>
    <row r="338" spans="1:5" ht="63" x14ac:dyDescent="0.25">
      <c r="A338" s="36" t="s">
        <v>110</v>
      </c>
      <c r="B338" s="36"/>
      <c r="C338" s="37" t="s">
        <v>111</v>
      </c>
      <c r="D338" s="36"/>
      <c r="E338" s="32">
        <f>E339</f>
        <v>13000</v>
      </c>
    </row>
    <row r="339" spans="1:5" ht="47.25" x14ac:dyDescent="0.25">
      <c r="A339" s="15" t="s">
        <v>343</v>
      </c>
      <c r="B339" s="15"/>
      <c r="C339" s="16" t="s">
        <v>344</v>
      </c>
      <c r="D339" s="15"/>
      <c r="E339" s="17">
        <f>E340</f>
        <v>13000</v>
      </c>
    </row>
    <row r="340" spans="1:5" ht="47.25" x14ac:dyDescent="0.25">
      <c r="A340" s="25" t="s">
        <v>114</v>
      </c>
      <c r="B340" s="25"/>
      <c r="C340" s="26" t="s">
        <v>345</v>
      </c>
      <c r="D340" s="15"/>
      <c r="E340" s="19">
        <f>E341</f>
        <v>13000</v>
      </c>
    </row>
    <row r="341" spans="1:5" ht="47.25" x14ac:dyDescent="0.25">
      <c r="A341" s="28" t="s">
        <v>15</v>
      </c>
      <c r="B341" s="28"/>
      <c r="C341" s="29"/>
      <c r="D341" s="30">
        <v>600</v>
      </c>
      <c r="E341" s="22">
        <v>13000</v>
      </c>
    </row>
    <row r="342" spans="1:5" ht="47.25" x14ac:dyDescent="0.25">
      <c r="A342" s="8" t="s">
        <v>151</v>
      </c>
      <c r="B342" s="8"/>
      <c r="C342" s="9" t="s">
        <v>152</v>
      </c>
      <c r="D342" s="35"/>
      <c r="E342" s="10">
        <f>E343</f>
        <v>350000</v>
      </c>
    </row>
    <row r="343" spans="1:5" ht="47.25" x14ac:dyDescent="0.25">
      <c r="A343" s="36" t="s">
        <v>153</v>
      </c>
      <c r="B343" s="36"/>
      <c r="C343" s="37" t="s">
        <v>154</v>
      </c>
      <c r="D343" s="25"/>
      <c r="E343" s="32">
        <f>E344</f>
        <v>350000</v>
      </c>
    </row>
    <row r="344" spans="1:5" ht="31.5" x14ac:dyDescent="0.25">
      <c r="A344" s="15" t="s">
        <v>155</v>
      </c>
      <c r="B344" s="15"/>
      <c r="C344" s="16" t="s">
        <v>156</v>
      </c>
      <c r="D344" s="38"/>
      <c r="E344" s="17">
        <f>E345</f>
        <v>350000</v>
      </c>
    </row>
    <row r="345" spans="1:5" ht="15.75" x14ac:dyDescent="0.25">
      <c r="A345" s="13" t="s">
        <v>157</v>
      </c>
      <c r="B345" s="13"/>
      <c r="C345" s="18" t="s">
        <v>158</v>
      </c>
      <c r="D345" s="25"/>
      <c r="E345" s="27">
        <f>SUM(E346:E346)</f>
        <v>350000</v>
      </c>
    </row>
    <row r="346" spans="1:5" ht="47.25" x14ac:dyDescent="0.25">
      <c r="A346" s="28" t="s">
        <v>15</v>
      </c>
      <c r="B346" s="28"/>
      <c r="C346" s="18"/>
      <c r="D346" s="21">
        <v>600</v>
      </c>
      <c r="E346" s="22">
        <v>350000</v>
      </c>
    </row>
    <row r="347" spans="1:5" ht="15.75" x14ac:dyDescent="0.25">
      <c r="A347" s="8" t="s">
        <v>187</v>
      </c>
      <c r="B347" s="8"/>
      <c r="C347" s="48" t="s">
        <v>188</v>
      </c>
      <c r="D347" s="35"/>
      <c r="E347" s="49">
        <f>E348+E352</f>
        <v>3161666.1100000003</v>
      </c>
    </row>
    <row r="348" spans="1:5" ht="15.75" x14ac:dyDescent="0.25">
      <c r="A348" s="46" t="s">
        <v>192</v>
      </c>
      <c r="B348" s="46"/>
      <c r="C348" s="50" t="s">
        <v>193</v>
      </c>
      <c r="D348" s="25"/>
      <c r="E348" s="19">
        <f>SUM(E349:E351)</f>
        <v>2023973.11</v>
      </c>
    </row>
    <row r="349" spans="1:5" ht="78.75" x14ac:dyDescent="0.25">
      <c r="A349" s="28" t="s">
        <v>191</v>
      </c>
      <c r="B349" s="28"/>
      <c r="C349" s="29"/>
      <c r="D349" s="30">
        <v>100</v>
      </c>
      <c r="E349" s="22">
        <v>1910973.11</v>
      </c>
    </row>
    <row r="350" spans="1:5" ht="31.5" x14ac:dyDescent="0.25">
      <c r="A350" s="28" t="s">
        <v>49</v>
      </c>
      <c r="B350" s="28"/>
      <c r="C350" s="29"/>
      <c r="D350" s="30">
        <v>200</v>
      </c>
      <c r="E350" s="22">
        <v>112997.97</v>
      </c>
    </row>
    <row r="351" spans="1:5" ht="15.75" x14ac:dyDescent="0.25">
      <c r="A351" s="28" t="s">
        <v>40</v>
      </c>
      <c r="B351" s="28"/>
      <c r="C351" s="29"/>
      <c r="D351" s="30">
        <v>800</v>
      </c>
      <c r="E351" s="22">
        <v>2.0299999999999998</v>
      </c>
    </row>
    <row r="352" spans="1:5" ht="47.25" x14ac:dyDescent="0.25">
      <c r="A352" s="25" t="s">
        <v>346</v>
      </c>
      <c r="B352" s="25"/>
      <c r="C352" s="18" t="s">
        <v>347</v>
      </c>
      <c r="D352" s="25"/>
      <c r="E352" s="19">
        <f>SUM(E353:E354)</f>
        <v>1137693</v>
      </c>
    </row>
    <row r="353" spans="1:5" ht="78.75" x14ac:dyDescent="0.25">
      <c r="A353" s="28" t="s">
        <v>191</v>
      </c>
      <c r="B353" s="28"/>
      <c r="C353" s="41"/>
      <c r="D353" s="30">
        <v>100</v>
      </c>
      <c r="E353" s="22">
        <v>977827</v>
      </c>
    </row>
    <row r="354" spans="1:5" ht="31.5" x14ac:dyDescent="0.25">
      <c r="A354" s="28" t="s">
        <v>49</v>
      </c>
      <c r="B354" s="28"/>
      <c r="C354" s="41"/>
      <c r="D354" s="30">
        <v>200</v>
      </c>
      <c r="E354" s="22">
        <v>159866</v>
      </c>
    </row>
    <row r="355" spans="1:5" ht="47.25" x14ac:dyDescent="0.25">
      <c r="A355" s="54" t="s">
        <v>348</v>
      </c>
      <c r="B355" s="55">
        <v>806</v>
      </c>
      <c r="C355" s="54"/>
      <c r="D355" s="54"/>
      <c r="E355" s="60">
        <f>E356+E420+E427</f>
        <v>190636980.38999999</v>
      </c>
    </row>
    <row r="356" spans="1:5" ht="47.25" x14ac:dyDescent="0.25">
      <c r="A356" s="8" t="s">
        <v>7</v>
      </c>
      <c r="B356" s="8"/>
      <c r="C356" s="9" t="s">
        <v>8</v>
      </c>
      <c r="D356" s="8"/>
      <c r="E356" s="10">
        <f>E357</f>
        <v>183986469.38999999</v>
      </c>
    </row>
    <row r="357" spans="1:5" ht="47.25" x14ac:dyDescent="0.25">
      <c r="A357" s="36" t="s">
        <v>349</v>
      </c>
      <c r="B357" s="36"/>
      <c r="C357" s="37" t="s">
        <v>350</v>
      </c>
      <c r="D357" s="36"/>
      <c r="E357" s="32">
        <f>E358+E400+E403+E411</f>
        <v>183986469.38999999</v>
      </c>
    </row>
    <row r="358" spans="1:5" ht="63" x14ac:dyDescent="0.25">
      <c r="A358" s="15" t="s">
        <v>351</v>
      </c>
      <c r="B358" s="15"/>
      <c r="C358" s="16" t="s">
        <v>352</v>
      </c>
      <c r="D358" s="15"/>
      <c r="E358" s="17">
        <f>E359+E362+E365+E368+E371+E373+E375+E378+E381+E384+E387+E390+E392+E394+E396+E398</f>
        <v>79057481.399999991</v>
      </c>
    </row>
    <row r="359" spans="1:5" ht="15.75" x14ac:dyDescent="0.25">
      <c r="A359" s="13" t="s">
        <v>353</v>
      </c>
      <c r="B359" s="13"/>
      <c r="C359" s="18" t="s">
        <v>354</v>
      </c>
      <c r="D359" s="25"/>
      <c r="E359" s="27">
        <f>E360+E361</f>
        <v>1933321.02</v>
      </c>
    </row>
    <row r="360" spans="1:5" ht="31.5" x14ac:dyDescent="0.25">
      <c r="A360" s="28" t="s">
        <v>49</v>
      </c>
      <c r="B360" s="28"/>
      <c r="C360" s="33"/>
      <c r="D360" s="30">
        <v>200</v>
      </c>
      <c r="E360" s="31">
        <v>26236.83</v>
      </c>
    </row>
    <row r="361" spans="1:5" ht="17.25" customHeight="1" x14ac:dyDescent="0.25">
      <c r="A361" s="30" t="s">
        <v>73</v>
      </c>
      <c r="B361" s="30"/>
      <c r="C361" s="26"/>
      <c r="D361" s="30">
        <v>300</v>
      </c>
      <c r="E361" s="31">
        <v>1907084.19</v>
      </c>
    </row>
    <row r="362" spans="1:5" ht="78.75" x14ac:dyDescent="0.25">
      <c r="A362" s="25" t="s">
        <v>355</v>
      </c>
      <c r="B362" s="25"/>
      <c r="C362" s="26" t="s">
        <v>356</v>
      </c>
      <c r="D362" s="25"/>
      <c r="E362" s="27">
        <f>SUM(E363:E364)</f>
        <v>460166.16000000003</v>
      </c>
    </row>
    <row r="363" spans="1:5" ht="31.5" x14ac:dyDescent="0.25">
      <c r="A363" s="28" t="s">
        <v>49</v>
      </c>
      <c r="B363" s="28"/>
      <c r="C363" s="29"/>
      <c r="D363" s="30">
        <v>200</v>
      </c>
      <c r="E363" s="31">
        <v>5905.45</v>
      </c>
    </row>
    <row r="364" spans="1:5" ht="16.5" customHeight="1" x14ac:dyDescent="0.25">
      <c r="A364" s="30" t="s">
        <v>73</v>
      </c>
      <c r="B364" s="30"/>
      <c r="C364" s="26"/>
      <c r="D364" s="30">
        <v>300</v>
      </c>
      <c r="E364" s="31">
        <v>454260.71</v>
      </c>
    </row>
    <row r="365" spans="1:5" ht="78.75" customHeight="1" x14ac:dyDescent="0.25">
      <c r="A365" s="25" t="s">
        <v>357</v>
      </c>
      <c r="B365" s="25"/>
      <c r="C365" s="26" t="s">
        <v>358</v>
      </c>
      <c r="D365" s="25"/>
      <c r="E365" s="27">
        <f>E366+E367</f>
        <v>1193359.9099999999</v>
      </c>
    </row>
    <row r="366" spans="1:5" ht="31.5" x14ac:dyDescent="0.25">
      <c r="A366" s="28" t="s">
        <v>49</v>
      </c>
      <c r="B366" s="28"/>
      <c r="C366" s="29"/>
      <c r="D366" s="30">
        <v>200</v>
      </c>
      <c r="E366" s="31">
        <v>15361.13</v>
      </c>
    </row>
    <row r="367" spans="1:5" ht="16.5" customHeight="1" x14ac:dyDescent="0.25">
      <c r="A367" s="30" t="s">
        <v>73</v>
      </c>
      <c r="B367" s="30"/>
      <c r="C367" s="26"/>
      <c r="D367" s="30">
        <v>300</v>
      </c>
      <c r="E367" s="31">
        <v>1177998.78</v>
      </c>
    </row>
    <row r="368" spans="1:5" ht="47.25" x14ac:dyDescent="0.25">
      <c r="A368" s="25" t="s">
        <v>359</v>
      </c>
      <c r="B368" s="25"/>
      <c r="C368" s="26" t="s">
        <v>360</v>
      </c>
      <c r="D368" s="25"/>
      <c r="E368" s="27">
        <f>E369+E370</f>
        <v>8753551.9600000009</v>
      </c>
    </row>
    <row r="369" spans="1:5" ht="31.5" x14ac:dyDescent="0.25">
      <c r="A369" s="28" t="s">
        <v>49</v>
      </c>
      <c r="B369" s="28"/>
      <c r="C369" s="29"/>
      <c r="D369" s="30">
        <v>200</v>
      </c>
      <c r="E369" s="31">
        <v>123896.3</v>
      </c>
    </row>
    <row r="370" spans="1:5" ht="16.5" customHeight="1" x14ac:dyDescent="0.25">
      <c r="A370" s="30" t="s">
        <v>73</v>
      </c>
      <c r="B370" s="30"/>
      <c r="C370" s="26"/>
      <c r="D370" s="30">
        <v>300</v>
      </c>
      <c r="E370" s="31">
        <v>8629655.6600000001</v>
      </c>
    </row>
    <row r="371" spans="1:5" ht="94.5" x14ac:dyDescent="0.25">
      <c r="A371" s="25" t="s">
        <v>361</v>
      </c>
      <c r="B371" s="25"/>
      <c r="C371" s="26" t="s">
        <v>362</v>
      </c>
      <c r="D371" s="25"/>
      <c r="E371" s="27">
        <f>E372</f>
        <v>62250.37</v>
      </c>
    </row>
    <row r="372" spans="1:5" ht="18.75" customHeight="1" x14ac:dyDescent="0.25">
      <c r="A372" s="30" t="s">
        <v>73</v>
      </c>
      <c r="B372" s="30"/>
      <c r="C372" s="26"/>
      <c r="D372" s="30">
        <v>300</v>
      </c>
      <c r="E372" s="31">
        <v>62250.37</v>
      </c>
    </row>
    <row r="373" spans="1:5" ht="110.25" x14ac:dyDescent="0.25">
      <c r="A373" s="63" t="s">
        <v>363</v>
      </c>
      <c r="B373" s="63"/>
      <c r="C373" s="26" t="s">
        <v>364</v>
      </c>
      <c r="D373" s="25"/>
      <c r="E373" s="27">
        <f>E374</f>
        <v>4326775.01</v>
      </c>
    </row>
    <row r="374" spans="1:5" ht="31.5" x14ac:dyDescent="0.25">
      <c r="A374" s="30" t="s">
        <v>73</v>
      </c>
      <c r="B374" s="30"/>
      <c r="C374" s="26"/>
      <c r="D374" s="30">
        <v>300</v>
      </c>
      <c r="E374" s="31">
        <v>4326775.01</v>
      </c>
    </row>
    <row r="375" spans="1:5" ht="47.25" x14ac:dyDescent="0.25">
      <c r="A375" s="25" t="s">
        <v>365</v>
      </c>
      <c r="B375" s="25"/>
      <c r="C375" s="18" t="s">
        <v>366</v>
      </c>
      <c r="D375" s="25"/>
      <c r="E375" s="27">
        <f>E376+E377</f>
        <v>967032.31999999995</v>
      </c>
    </row>
    <row r="376" spans="1:5" ht="31.5" x14ac:dyDescent="0.25">
      <c r="A376" s="28" t="s">
        <v>49</v>
      </c>
      <c r="B376" s="28"/>
      <c r="C376" s="41"/>
      <c r="D376" s="30">
        <v>200</v>
      </c>
      <c r="E376" s="31">
        <v>13953.32</v>
      </c>
    </row>
    <row r="377" spans="1:5" ht="15.75" customHeight="1" x14ac:dyDescent="0.25">
      <c r="A377" s="30" t="s">
        <v>73</v>
      </c>
      <c r="B377" s="30"/>
      <c r="C377" s="18"/>
      <c r="D377" s="30">
        <v>300</v>
      </c>
      <c r="E377" s="31">
        <v>953079</v>
      </c>
    </row>
    <row r="378" spans="1:5" ht="78.75" x14ac:dyDescent="0.25">
      <c r="A378" s="25" t="s">
        <v>367</v>
      </c>
      <c r="B378" s="25"/>
      <c r="C378" s="18" t="s">
        <v>368</v>
      </c>
      <c r="D378" s="25"/>
      <c r="E378" s="27">
        <f>E379+E380</f>
        <v>6727304.2599999998</v>
      </c>
    </row>
    <row r="379" spans="1:5" ht="31.5" x14ac:dyDescent="0.25">
      <c r="A379" s="28" t="s">
        <v>49</v>
      </c>
      <c r="B379" s="28"/>
      <c r="C379" s="41"/>
      <c r="D379" s="30">
        <v>200</v>
      </c>
      <c r="E379" s="31">
        <v>108862.26</v>
      </c>
    </row>
    <row r="380" spans="1:5" ht="16.5" customHeight="1" x14ac:dyDescent="0.25">
      <c r="A380" s="30" t="s">
        <v>73</v>
      </c>
      <c r="B380" s="30"/>
      <c r="C380" s="18"/>
      <c r="D380" s="30">
        <v>300</v>
      </c>
      <c r="E380" s="31">
        <v>6618442</v>
      </c>
    </row>
    <row r="381" spans="1:5" ht="78.75" x14ac:dyDescent="0.25">
      <c r="A381" s="25" t="s">
        <v>369</v>
      </c>
      <c r="B381" s="25"/>
      <c r="C381" s="18" t="s">
        <v>370</v>
      </c>
      <c r="D381" s="25"/>
      <c r="E381" s="27">
        <f>E382+E383</f>
        <v>13835997.24</v>
      </c>
    </row>
    <row r="382" spans="1:5" ht="31.5" x14ac:dyDescent="0.25">
      <c r="A382" s="28" t="s">
        <v>49</v>
      </c>
      <c r="B382" s="28"/>
      <c r="C382" s="41"/>
      <c r="D382" s="30">
        <v>200</v>
      </c>
      <c r="E382" s="31">
        <v>214295.57</v>
      </c>
    </row>
    <row r="383" spans="1:5" ht="18.75" customHeight="1" x14ac:dyDescent="0.25">
      <c r="A383" s="30" t="s">
        <v>73</v>
      </c>
      <c r="B383" s="30"/>
      <c r="C383" s="18"/>
      <c r="D383" s="30">
        <v>300</v>
      </c>
      <c r="E383" s="31">
        <v>13621701.67</v>
      </c>
    </row>
    <row r="384" spans="1:5" ht="31.5" x14ac:dyDescent="0.25">
      <c r="A384" s="25" t="s">
        <v>371</v>
      </c>
      <c r="B384" s="25"/>
      <c r="C384" s="18" t="s">
        <v>372</v>
      </c>
      <c r="D384" s="25"/>
      <c r="E384" s="27">
        <f>E385+E386</f>
        <v>4582000.7299999995</v>
      </c>
    </row>
    <row r="385" spans="1:5" ht="31.5" x14ac:dyDescent="0.25">
      <c r="A385" s="28" t="s">
        <v>49</v>
      </c>
      <c r="B385" s="28"/>
      <c r="C385" s="29"/>
      <c r="D385" s="30">
        <v>200</v>
      </c>
      <c r="E385" s="31">
        <v>60665.77</v>
      </c>
    </row>
    <row r="386" spans="1:5" ht="18" customHeight="1" x14ac:dyDescent="0.25">
      <c r="A386" s="30" t="s">
        <v>73</v>
      </c>
      <c r="B386" s="30"/>
      <c r="C386" s="26"/>
      <c r="D386" s="30">
        <v>300</v>
      </c>
      <c r="E386" s="31">
        <v>4521334.96</v>
      </c>
    </row>
    <row r="387" spans="1:5" ht="31.5" x14ac:dyDescent="0.25">
      <c r="A387" s="25" t="s">
        <v>373</v>
      </c>
      <c r="B387" s="25"/>
      <c r="C387" s="18" t="s">
        <v>374</v>
      </c>
      <c r="D387" s="25"/>
      <c r="E387" s="27">
        <f>E388+E389</f>
        <v>6796283.2800000003</v>
      </c>
    </row>
    <row r="388" spans="1:5" ht="31.5" x14ac:dyDescent="0.25">
      <c r="A388" s="28" t="s">
        <v>49</v>
      </c>
      <c r="B388" s="28"/>
      <c r="C388" s="41"/>
      <c r="D388" s="30">
        <v>200</v>
      </c>
      <c r="E388" s="31">
        <v>3669.28</v>
      </c>
    </row>
    <row r="389" spans="1:5" ht="16.5" customHeight="1" x14ac:dyDescent="0.25">
      <c r="A389" s="30" t="s">
        <v>73</v>
      </c>
      <c r="B389" s="30"/>
      <c r="C389" s="18"/>
      <c r="D389" s="30">
        <v>300</v>
      </c>
      <c r="E389" s="31">
        <v>6792614</v>
      </c>
    </row>
    <row r="390" spans="1:5" ht="78.75" x14ac:dyDescent="0.25">
      <c r="A390" s="25" t="s">
        <v>375</v>
      </c>
      <c r="B390" s="25"/>
      <c r="C390" s="18" t="s">
        <v>376</v>
      </c>
      <c r="D390" s="25"/>
      <c r="E390" s="27">
        <f>E391</f>
        <v>3422.08</v>
      </c>
    </row>
    <row r="391" spans="1:5" ht="31.5" x14ac:dyDescent="0.25">
      <c r="A391" s="28" t="s">
        <v>49</v>
      </c>
      <c r="B391" s="28"/>
      <c r="C391" s="29"/>
      <c r="D391" s="30">
        <v>200</v>
      </c>
      <c r="E391" s="31">
        <v>3422.08</v>
      </c>
    </row>
    <row r="392" spans="1:5" ht="63" x14ac:dyDescent="0.25">
      <c r="A392" s="25" t="s">
        <v>377</v>
      </c>
      <c r="B392" s="25"/>
      <c r="C392" s="18" t="s">
        <v>378</v>
      </c>
      <c r="D392" s="25"/>
      <c r="E392" s="27">
        <f>E393</f>
        <v>374810.16</v>
      </c>
    </row>
    <row r="393" spans="1:5" ht="31.5" x14ac:dyDescent="0.25">
      <c r="A393" s="28" t="s">
        <v>49</v>
      </c>
      <c r="B393" s="28"/>
      <c r="C393" s="29"/>
      <c r="D393" s="30">
        <v>200</v>
      </c>
      <c r="E393" s="31">
        <v>374810.16</v>
      </c>
    </row>
    <row r="394" spans="1:5" ht="33.75" customHeight="1" x14ac:dyDescent="0.25">
      <c r="A394" s="25" t="s">
        <v>379</v>
      </c>
      <c r="B394" s="25"/>
      <c r="C394" s="26" t="s">
        <v>380</v>
      </c>
      <c r="D394" s="25"/>
      <c r="E394" s="27">
        <f>E395</f>
        <v>26990985.91</v>
      </c>
    </row>
    <row r="395" spans="1:5" ht="18.75" customHeight="1" x14ac:dyDescent="0.25">
      <c r="A395" s="30" t="s">
        <v>73</v>
      </c>
      <c r="B395" s="30"/>
      <c r="C395" s="26"/>
      <c r="D395" s="30">
        <v>300</v>
      </c>
      <c r="E395" s="31">
        <v>26990985.91</v>
      </c>
    </row>
    <row r="396" spans="1:5" ht="79.5" customHeight="1" x14ac:dyDescent="0.25">
      <c r="A396" s="25" t="s">
        <v>639</v>
      </c>
      <c r="B396" s="25"/>
      <c r="C396" s="26" t="s">
        <v>637</v>
      </c>
      <c r="D396" s="25"/>
      <c r="E396" s="27">
        <f>E397</f>
        <v>1856568.85</v>
      </c>
    </row>
    <row r="397" spans="1:5" ht="18.75" customHeight="1" x14ac:dyDescent="0.25">
      <c r="A397" s="30" t="s">
        <v>73</v>
      </c>
      <c r="B397" s="30"/>
      <c r="C397" s="26"/>
      <c r="D397" s="30">
        <v>300</v>
      </c>
      <c r="E397" s="31">
        <v>1856568.85</v>
      </c>
    </row>
    <row r="398" spans="1:5" ht="63" x14ac:dyDescent="0.25">
      <c r="A398" s="25" t="s">
        <v>381</v>
      </c>
      <c r="B398" s="25"/>
      <c r="C398" s="26" t="s">
        <v>382</v>
      </c>
      <c r="D398" s="25"/>
      <c r="E398" s="27">
        <f>E399</f>
        <v>193652.14</v>
      </c>
    </row>
    <row r="399" spans="1:5" ht="18.75" customHeight="1" x14ac:dyDescent="0.25">
      <c r="A399" s="30" t="s">
        <v>73</v>
      </c>
      <c r="B399" s="30"/>
      <c r="C399" s="26"/>
      <c r="D399" s="30">
        <v>300</v>
      </c>
      <c r="E399" s="31">
        <v>193652.14</v>
      </c>
    </row>
    <row r="400" spans="1:5" ht="47.25" x14ac:dyDescent="0.25">
      <c r="A400" s="15" t="s">
        <v>383</v>
      </c>
      <c r="B400" s="15"/>
      <c r="C400" s="16" t="s">
        <v>384</v>
      </c>
      <c r="D400" s="15"/>
      <c r="E400" s="17">
        <f>E401</f>
        <v>77795937</v>
      </c>
    </row>
    <row r="401" spans="1:5" ht="110.25" x14ac:dyDescent="0.25">
      <c r="A401" s="25" t="s">
        <v>385</v>
      </c>
      <c r="B401" s="25"/>
      <c r="C401" s="18" t="s">
        <v>386</v>
      </c>
      <c r="D401" s="25"/>
      <c r="E401" s="27">
        <f>E402</f>
        <v>77795937</v>
      </c>
    </row>
    <row r="402" spans="1:5" ht="47.25" x14ac:dyDescent="0.25">
      <c r="A402" s="28" t="s">
        <v>15</v>
      </c>
      <c r="B402" s="28"/>
      <c r="C402" s="29"/>
      <c r="D402" s="30">
        <v>600</v>
      </c>
      <c r="E402" s="31">
        <v>77795937</v>
      </c>
    </row>
    <row r="403" spans="1:5" ht="47.25" x14ac:dyDescent="0.25">
      <c r="A403" s="15" t="s">
        <v>387</v>
      </c>
      <c r="B403" s="15"/>
      <c r="C403" s="16" t="s">
        <v>388</v>
      </c>
      <c r="D403" s="15"/>
      <c r="E403" s="17">
        <f>E404+E407+E409</f>
        <v>5464016.5700000003</v>
      </c>
    </row>
    <row r="404" spans="1:5" ht="36" customHeight="1" x14ac:dyDescent="0.25">
      <c r="A404" s="25" t="s">
        <v>389</v>
      </c>
      <c r="B404" s="25"/>
      <c r="C404" s="18" t="s">
        <v>390</v>
      </c>
      <c r="D404" s="25"/>
      <c r="E404" s="27">
        <f>SUM(E405:E406)</f>
        <v>1796450</v>
      </c>
    </row>
    <row r="405" spans="1:5" ht="31.5" x14ac:dyDescent="0.25">
      <c r="A405" s="28" t="s">
        <v>49</v>
      </c>
      <c r="B405" s="28"/>
      <c r="C405" s="33"/>
      <c r="D405" s="30">
        <v>200</v>
      </c>
      <c r="E405" s="31">
        <v>27770.97</v>
      </c>
    </row>
    <row r="406" spans="1:5" ht="18" customHeight="1" x14ac:dyDescent="0.25">
      <c r="A406" s="30" t="s">
        <v>73</v>
      </c>
      <c r="B406" s="30"/>
      <c r="C406" s="26"/>
      <c r="D406" s="30">
        <v>300</v>
      </c>
      <c r="E406" s="31">
        <v>1768679.03</v>
      </c>
    </row>
    <row r="407" spans="1:5" ht="63" x14ac:dyDescent="0.25">
      <c r="A407" s="25" t="s">
        <v>391</v>
      </c>
      <c r="B407" s="25"/>
      <c r="C407" s="18" t="s">
        <v>392</v>
      </c>
      <c r="D407" s="25"/>
      <c r="E407" s="27">
        <f>E408</f>
        <v>47066.57</v>
      </c>
    </row>
    <row r="408" spans="1:5" ht="31.5" x14ac:dyDescent="0.25">
      <c r="A408" s="28" t="s">
        <v>49</v>
      </c>
      <c r="B408" s="28"/>
      <c r="C408" s="33"/>
      <c r="D408" s="30">
        <v>200</v>
      </c>
      <c r="E408" s="31">
        <v>47066.57</v>
      </c>
    </row>
    <row r="409" spans="1:5" ht="31.5" x14ac:dyDescent="0.25">
      <c r="A409" s="25" t="s">
        <v>393</v>
      </c>
      <c r="B409" s="25"/>
      <c r="C409" s="26" t="s">
        <v>394</v>
      </c>
      <c r="D409" s="30"/>
      <c r="E409" s="27">
        <f t="shared" ref="E409" si="1">E410</f>
        <v>3620500</v>
      </c>
    </row>
    <row r="410" spans="1:5" ht="31.5" x14ac:dyDescent="0.25">
      <c r="A410" s="64" t="s">
        <v>73</v>
      </c>
      <c r="B410" s="30"/>
      <c r="C410" s="26"/>
      <c r="D410" s="30">
        <v>300</v>
      </c>
      <c r="E410" s="31">
        <v>3620500</v>
      </c>
    </row>
    <row r="411" spans="1:5" ht="31.5" x14ac:dyDescent="0.25">
      <c r="A411" s="65" t="s">
        <v>395</v>
      </c>
      <c r="B411" s="65"/>
      <c r="C411" s="66" t="s">
        <v>396</v>
      </c>
      <c r="D411" s="30"/>
      <c r="E411" s="17">
        <f>E412+E414+E416+E418</f>
        <v>21669034.420000002</v>
      </c>
    </row>
    <row r="412" spans="1:5" ht="78.75" x14ac:dyDescent="0.25">
      <c r="A412" s="25" t="s">
        <v>397</v>
      </c>
      <c r="B412" s="25"/>
      <c r="C412" s="26" t="s">
        <v>398</v>
      </c>
      <c r="D412" s="25"/>
      <c r="E412" s="27">
        <f>E413</f>
        <v>11835719.720000001</v>
      </c>
    </row>
    <row r="413" spans="1:5" ht="19.5" customHeight="1" x14ac:dyDescent="0.25">
      <c r="A413" s="30" t="s">
        <v>73</v>
      </c>
      <c r="B413" s="30"/>
      <c r="C413" s="26"/>
      <c r="D413" s="30">
        <v>300</v>
      </c>
      <c r="E413" s="31">
        <v>11835719.720000001</v>
      </c>
    </row>
    <row r="414" spans="1:5" ht="94.5" customHeight="1" x14ac:dyDescent="0.25">
      <c r="A414" s="25" t="s">
        <v>640</v>
      </c>
      <c r="B414" s="25"/>
      <c r="C414" s="26" t="s">
        <v>638</v>
      </c>
      <c r="D414" s="25"/>
      <c r="E414" s="27">
        <f>E415</f>
        <v>562389.28</v>
      </c>
    </row>
    <row r="415" spans="1:5" ht="19.5" customHeight="1" x14ac:dyDescent="0.25">
      <c r="A415" s="30" t="s">
        <v>73</v>
      </c>
      <c r="B415" s="30"/>
      <c r="C415" s="26"/>
      <c r="D415" s="30">
        <v>300</v>
      </c>
      <c r="E415" s="31">
        <v>562389.28</v>
      </c>
    </row>
    <row r="416" spans="1:5" ht="78.75" x14ac:dyDescent="0.25">
      <c r="A416" s="63" t="s">
        <v>399</v>
      </c>
      <c r="B416" s="63"/>
      <c r="C416" s="26" t="s">
        <v>400</v>
      </c>
      <c r="D416" s="30"/>
      <c r="E416" s="27">
        <f>E417</f>
        <v>9109749.9900000002</v>
      </c>
    </row>
    <row r="417" spans="1:5" ht="18" customHeight="1" x14ac:dyDescent="0.25">
      <c r="A417" s="30" t="s">
        <v>73</v>
      </c>
      <c r="B417" s="30"/>
      <c r="C417" s="26"/>
      <c r="D417" s="30">
        <v>300</v>
      </c>
      <c r="E417" s="31">
        <v>9109749.9900000002</v>
      </c>
    </row>
    <row r="418" spans="1:5" ht="78.75" x14ac:dyDescent="0.25">
      <c r="A418" s="25" t="s">
        <v>401</v>
      </c>
      <c r="B418" s="25"/>
      <c r="C418" s="18" t="s">
        <v>402</v>
      </c>
      <c r="D418" s="25"/>
      <c r="E418" s="27">
        <f>E419</f>
        <v>161175.43</v>
      </c>
    </row>
    <row r="419" spans="1:5" ht="31.5" x14ac:dyDescent="0.25">
      <c r="A419" s="28" t="s">
        <v>49</v>
      </c>
      <c r="B419" s="28"/>
      <c r="C419" s="41"/>
      <c r="D419" s="30">
        <v>200</v>
      </c>
      <c r="E419" s="31">
        <v>161175.43</v>
      </c>
    </row>
    <row r="420" spans="1:5" ht="47.25" x14ac:dyDescent="0.25">
      <c r="A420" s="23" t="s">
        <v>50</v>
      </c>
      <c r="B420" s="23"/>
      <c r="C420" s="24" t="s">
        <v>51</v>
      </c>
      <c r="D420" s="35"/>
      <c r="E420" s="10">
        <f>E421</f>
        <v>298031</v>
      </c>
    </row>
    <row r="421" spans="1:5" ht="31.5" x14ac:dyDescent="0.25">
      <c r="A421" s="11" t="s">
        <v>63</v>
      </c>
      <c r="B421" s="11"/>
      <c r="C421" s="43" t="s">
        <v>64</v>
      </c>
      <c r="D421" s="36"/>
      <c r="E421" s="32">
        <f>E422</f>
        <v>298031</v>
      </c>
    </row>
    <row r="422" spans="1:5" ht="47.25" x14ac:dyDescent="0.25">
      <c r="A422" s="15" t="s">
        <v>403</v>
      </c>
      <c r="B422" s="15"/>
      <c r="C422" s="44" t="s">
        <v>404</v>
      </c>
      <c r="D422" s="15"/>
      <c r="E422" s="17">
        <f>E423+E425</f>
        <v>298031</v>
      </c>
    </row>
    <row r="423" spans="1:5" ht="63" x14ac:dyDescent="0.25">
      <c r="A423" s="25" t="s">
        <v>405</v>
      </c>
      <c r="B423" s="25"/>
      <c r="C423" s="18" t="s">
        <v>406</v>
      </c>
      <c r="D423" s="25"/>
      <c r="E423" s="27">
        <f>E424</f>
        <v>902</v>
      </c>
    </row>
    <row r="424" spans="1:5" ht="31.5" x14ac:dyDescent="0.25">
      <c r="A424" s="28" t="s">
        <v>49</v>
      </c>
      <c r="B424" s="28"/>
      <c r="C424" s="41"/>
      <c r="D424" s="30">
        <v>200</v>
      </c>
      <c r="E424" s="31">
        <v>902</v>
      </c>
    </row>
    <row r="425" spans="1:5" ht="47.25" x14ac:dyDescent="0.25">
      <c r="A425" s="25" t="s">
        <v>407</v>
      </c>
      <c r="B425" s="25"/>
      <c r="C425" s="18" t="s">
        <v>408</v>
      </c>
      <c r="D425" s="25"/>
      <c r="E425" s="27">
        <f>E426</f>
        <v>297129</v>
      </c>
    </row>
    <row r="426" spans="1:5" ht="31.5" x14ac:dyDescent="0.25">
      <c r="A426" s="28" t="s">
        <v>49</v>
      </c>
      <c r="B426" s="28"/>
      <c r="C426" s="29"/>
      <c r="D426" s="30">
        <v>200</v>
      </c>
      <c r="E426" s="31">
        <v>297129</v>
      </c>
    </row>
    <row r="427" spans="1:5" ht="15.75" x14ac:dyDescent="0.25">
      <c r="A427" s="8" t="s">
        <v>187</v>
      </c>
      <c r="B427" s="8"/>
      <c r="C427" s="48" t="s">
        <v>188</v>
      </c>
      <c r="D427" s="35"/>
      <c r="E427" s="49">
        <f>E428</f>
        <v>6352480</v>
      </c>
    </row>
    <row r="428" spans="1:5" ht="47.25" x14ac:dyDescent="0.25">
      <c r="A428" s="25" t="s">
        <v>409</v>
      </c>
      <c r="B428" s="25"/>
      <c r="C428" s="18" t="s">
        <v>410</v>
      </c>
      <c r="D428" s="25"/>
      <c r="E428" s="19">
        <f>SUM(E429:E430)</f>
        <v>6352480</v>
      </c>
    </row>
    <row r="429" spans="1:5" ht="78.75" x14ac:dyDescent="0.25">
      <c r="A429" s="28" t="s">
        <v>191</v>
      </c>
      <c r="B429" s="28"/>
      <c r="C429" s="29"/>
      <c r="D429" s="30">
        <v>100</v>
      </c>
      <c r="E429" s="22">
        <v>5238480</v>
      </c>
    </row>
    <row r="430" spans="1:5" ht="31.5" x14ac:dyDescent="0.25">
      <c r="A430" s="28" t="s">
        <v>49</v>
      </c>
      <c r="B430" s="28"/>
      <c r="C430" s="29"/>
      <c r="D430" s="30">
        <v>200</v>
      </c>
      <c r="E430" s="22">
        <v>1114000</v>
      </c>
    </row>
    <row r="431" spans="1:5" ht="45.75" customHeight="1" x14ac:dyDescent="0.25">
      <c r="A431" s="54" t="s">
        <v>411</v>
      </c>
      <c r="B431" s="55">
        <v>824</v>
      </c>
      <c r="C431" s="54"/>
      <c r="D431" s="54"/>
      <c r="E431" s="60">
        <f>E432+E437+E545+E561+E593</f>
        <v>83909556.979999989</v>
      </c>
    </row>
    <row r="432" spans="1:5" ht="47.25" x14ac:dyDescent="0.25">
      <c r="A432" s="8" t="s">
        <v>7</v>
      </c>
      <c r="B432" s="8"/>
      <c r="C432" s="9" t="s">
        <v>8</v>
      </c>
      <c r="D432" s="8"/>
      <c r="E432" s="10">
        <f>E433</f>
        <v>40000</v>
      </c>
    </row>
    <row r="433" spans="1:5" ht="31.5" x14ac:dyDescent="0.25">
      <c r="A433" s="11" t="s">
        <v>412</v>
      </c>
      <c r="B433" s="11"/>
      <c r="C433" s="12" t="s">
        <v>413</v>
      </c>
      <c r="D433" s="67"/>
      <c r="E433" s="14">
        <f>E434</f>
        <v>40000</v>
      </c>
    </row>
    <row r="434" spans="1:5" ht="47.25" x14ac:dyDescent="0.25">
      <c r="A434" s="15" t="s">
        <v>414</v>
      </c>
      <c r="B434" s="15"/>
      <c r="C434" s="16" t="s">
        <v>415</v>
      </c>
      <c r="D434" s="21"/>
      <c r="E434" s="68">
        <f>E435</f>
        <v>40000</v>
      </c>
    </row>
    <row r="435" spans="1:5" ht="31.5" x14ac:dyDescent="0.25">
      <c r="A435" s="51" t="s">
        <v>416</v>
      </c>
      <c r="B435" s="51"/>
      <c r="C435" s="18" t="s">
        <v>596</v>
      </c>
      <c r="D435" s="21"/>
      <c r="E435" s="19">
        <f>E436</f>
        <v>40000</v>
      </c>
    </row>
    <row r="436" spans="1:5" ht="31.5" customHeight="1" x14ac:dyDescent="0.25">
      <c r="A436" s="20" t="s">
        <v>15</v>
      </c>
      <c r="B436" s="20"/>
      <c r="C436" s="18"/>
      <c r="D436" s="21">
        <v>600</v>
      </c>
      <c r="E436" s="22">
        <v>40000</v>
      </c>
    </row>
    <row r="437" spans="1:5" ht="47.25" x14ac:dyDescent="0.25">
      <c r="A437" s="23" t="s">
        <v>417</v>
      </c>
      <c r="B437" s="23"/>
      <c r="C437" s="24" t="s">
        <v>418</v>
      </c>
      <c r="D437" s="35"/>
      <c r="E437" s="10">
        <f>E438+E496+E502+E534+E538</f>
        <v>81220810.639999986</v>
      </c>
    </row>
    <row r="438" spans="1:5" ht="47.25" x14ac:dyDescent="0.25">
      <c r="A438" s="11" t="s">
        <v>419</v>
      </c>
      <c r="B438" s="11"/>
      <c r="C438" s="12" t="s">
        <v>420</v>
      </c>
      <c r="D438" s="36"/>
      <c r="E438" s="32">
        <f>E439+E444+E461+E478+E485+E490+E493</f>
        <v>78501008.86999999</v>
      </c>
    </row>
    <row r="439" spans="1:5" ht="47.25" x14ac:dyDescent="0.25">
      <c r="A439" s="15" t="s">
        <v>421</v>
      </c>
      <c r="B439" s="15"/>
      <c r="C439" s="16" t="s">
        <v>422</v>
      </c>
      <c r="D439" s="15"/>
      <c r="E439" s="17">
        <f>E440+E442</f>
        <v>15020243.390000001</v>
      </c>
    </row>
    <row r="440" spans="1:5" ht="31.5" x14ac:dyDescent="0.25">
      <c r="A440" s="13" t="s">
        <v>423</v>
      </c>
      <c r="B440" s="13"/>
      <c r="C440" s="18" t="s">
        <v>424</v>
      </c>
      <c r="D440" s="25"/>
      <c r="E440" s="27">
        <f>E441</f>
        <v>12561238.390000001</v>
      </c>
    </row>
    <row r="441" spans="1:5" ht="47.25" x14ac:dyDescent="0.25">
      <c r="A441" s="28" t="s">
        <v>15</v>
      </c>
      <c r="B441" s="28"/>
      <c r="C441" s="29"/>
      <c r="D441" s="30">
        <v>600</v>
      </c>
      <c r="E441" s="31">
        <v>12561238.390000001</v>
      </c>
    </row>
    <row r="442" spans="1:5" ht="47.25" x14ac:dyDescent="0.25">
      <c r="A442" s="13" t="s">
        <v>425</v>
      </c>
      <c r="B442" s="13"/>
      <c r="C442" s="18" t="s">
        <v>426</v>
      </c>
      <c r="D442" s="25"/>
      <c r="E442" s="27">
        <f>E443</f>
        <v>2459005</v>
      </c>
    </row>
    <row r="443" spans="1:5" ht="47.25" x14ac:dyDescent="0.25">
      <c r="A443" s="28" t="s">
        <v>15</v>
      </c>
      <c r="B443" s="28"/>
      <c r="C443" s="29"/>
      <c r="D443" s="30">
        <v>600</v>
      </c>
      <c r="E443" s="31">
        <v>2459005</v>
      </c>
    </row>
    <row r="444" spans="1:5" ht="31.5" x14ac:dyDescent="0.25">
      <c r="A444" s="15" t="s">
        <v>427</v>
      </c>
      <c r="B444" s="15"/>
      <c r="C444" s="16" t="s">
        <v>428</v>
      </c>
      <c r="D444" s="15"/>
      <c r="E444" s="17">
        <f>E445+E447+E449+E451+E453+E455+E457+E459</f>
        <v>10698249.329999998</v>
      </c>
    </row>
    <row r="445" spans="1:5" ht="31.5" x14ac:dyDescent="0.25">
      <c r="A445" s="13" t="s">
        <v>429</v>
      </c>
      <c r="B445" s="13"/>
      <c r="C445" s="18" t="s">
        <v>430</v>
      </c>
      <c r="D445" s="25"/>
      <c r="E445" s="27">
        <f>E446</f>
        <v>7163000</v>
      </c>
    </row>
    <row r="446" spans="1:5" ht="47.25" x14ac:dyDescent="0.25">
      <c r="A446" s="28" t="s">
        <v>15</v>
      </c>
      <c r="B446" s="28"/>
      <c r="C446" s="29"/>
      <c r="D446" s="30">
        <v>600</v>
      </c>
      <c r="E446" s="31">
        <v>7163000</v>
      </c>
    </row>
    <row r="447" spans="1:5" ht="47.25" x14ac:dyDescent="0.25">
      <c r="A447" s="13" t="s">
        <v>425</v>
      </c>
      <c r="B447" s="13"/>
      <c r="C447" s="18" t="s">
        <v>431</v>
      </c>
      <c r="D447" s="25"/>
      <c r="E447" s="27">
        <f>E448</f>
        <v>2772939.71</v>
      </c>
    </row>
    <row r="448" spans="1:5" ht="47.25" x14ac:dyDescent="0.25">
      <c r="A448" s="28" t="s">
        <v>15</v>
      </c>
      <c r="B448" s="28"/>
      <c r="C448" s="29"/>
      <c r="D448" s="30">
        <v>600</v>
      </c>
      <c r="E448" s="31">
        <v>2772939.71</v>
      </c>
    </row>
    <row r="449" spans="1:5" ht="78.75" x14ac:dyDescent="0.25">
      <c r="A449" s="47" t="s">
        <v>432</v>
      </c>
      <c r="B449" s="47"/>
      <c r="C449" s="18" t="s">
        <v>433</v>
      </c>
      <c r="D449" s="25"/>
      <c r="E449" s="19">
        <f>E450</f>
        <v>327511.28000000003</v>
      </c>
    </row>
    <row r="450" spans="1:5" ht="47.25" x14ac:dyDescent="0.25">
      <c r="A450" s="28" t="s">
        <v>15</v>
      </c>
      <c r="B450" s="28"/>
      <c r="C450" s="29"/>
      <c r="D450" s="30">
        <v>600</v>
      </c>
      <c r="E450" s="22">
        <v>327511.28000000003</v>
      </c>
    </row>
    <row r="451" spans="1:5" ht="78.75" x14ac:dyDescent="0.25">
      <c r="A451" s="47" t="s">
        <v>434</v>
      </c>
      <c r="B451" s="47"/>
      <c r="C451" s="18" t="s">
        <v>435</v>
      </c>
      <c r="D451" s="25"/>
      <c r="E451" s="19">
        <f>E452</f>
        <v>50484.12</v>
      </c>
    </row>
    <row r="452" spans="1:5" ht="47.25" x14ac:dyDescent="0.25">
      <c r="A452" s="28" t="s">
        <v>15</v>
      </c>
      <c r="B452" s="28"/>
      <c r="C452" s="29"/>
      <c r="D452" s="30">
        <v>600</v>
      </c>
      <c r="E452" s="22">
        <v>50484.12</v>
      </c>
    </row>
    <row r="453" spans="1:5" ht="78.75" x14ac:dyDescent="0.25">
      <c r="A453" s="47" t="s">
        <v>436</v>
      </c>
      <c r="B453" s="47"/>
      <c r="C453" s="18" t="s">
        <v>437</v>
      </c>
      <c r="D453" s="25"/>
      <c r="E453" s="19">
        <f>E454</f>
        <v>103256.04</v>
      </c>
    </row>
    <row r="454" spans="1:5" ht="47.25" x14ac:dyDescent="0.25">
      <c r="A454" s="28" t="s">
        <v>15</v>
      </c>
      <c r="B454" s="28"/>
      <c r="C454" s="29"/>
      <c r="D454" s="30">
        <v>600</v>
      </c>
      <c r="E454" s="22">
        <v>103256.04</v>
      </c>
    </row>
    <row r="455" spans="1:5" ht="78.75" x14ac:dyDescent="0.25">
      <c r="A455" s="47" t="s">
        <v>438</v>
      </c>
      <c r="B455" s="47"/>
      <c r="C455" s="18" t="s">
        <v>439</v>
      </c>
      <c r="D455" s="25"/>
      <c r="E455" s="19">
        <f>E456</f>
        <v>63092.44</v>
      </c>
    </row>
    <row r="456" spans="1:5" ht="47.25" x14ac:dyDescent="0.25">
      <c r="A456" s="28" t="s">
        <v>15</v>
      </c>
      <c r="B456" s="28"/>
      <c r="C456" s="29"/>
      <c r="D456" s="30">
        <v>600</v>
      </c>
      <c r="E456" s="22">
        <v>63092.44</v>
      </c>
    </row>
    <row r="457" spans="1:5" ht="78.75" x14ac:dyDescent="0.25">
      <c r="A457" s="47" t="s">
        <v>440</v>
      </c>
      <c r="B457" s="47"/>
      <c r="C457" s="18" t="s">
        <v>441</v>
      </c>
      <c r="D457" s="25"/>
      <c r="E457" s="19">
        <f>E458</f>
        <v>56432.4</v>
      </c>
    </row>
    <row r="458" spans="1:5" ht="47.25" x14ac:dyDescent="0.25">
      <c r="A458" s="28" t="s">
        <v>15</v>
      </c>
      <c r="B458" s="28"/>
      <c r="C458" s="29"/>
      <c r="D458" s="30">
        <v>600</v>
      </c>
      <c r="E458" s="22">
        <v>56432.4</v>
      </c>
    </row>
    <row r="459" spans="1:5" ht="63" x14ac:dyDescent="0.25">
      <c r="A459" s="47" t="s">
        <v>636</v>
      </c>
      <c r="B459" s="28"/>
      <c r="C459" s="18" t="s">
        <v>631</v>
      </c>
      <c r="D459" s="30"/>
      <c r="E459" s="19">
        <f>E460</f>
        <v>161533.34</v>
      </c>
    </row>
    <row r="460" spans="1:5" ht="47.25" x14ac:dyDescent="0.25">
      <c r="A460" s="28" t="s">
        <v>15</v>
      </c>
      <c r="B460" s="28"/>
      <c r="C460" s="29"/>
      <c r="D460" s="30">
        <v>600</v>
      </c>
      <c r="E460" s="22">
        <v>161533.34</v>
      </c>
    </row>
    <row r="461" spans="1:5" ht="33" customHeight="1" x14ac:dyDescent="0.25">
      <c r="A461" s="15" t="s">
        <v>442</v>
      </c>
      <c r="B461" s="15"/>
      <c r="C461" s="16" t="s">
        <v>443</v>
      </c>
      <c r="D461" s="15"/>
      <c r="E461" s="17">
        <f>E462+E464+E466+E468+E470+E472+E474+E476</f>
        <v>26086736.890000001</v>
      </c>
    </row>
    <row r="462" spans="1:5" ht="31.5" x14ac:dyDescent="0.25">
      <c r="A462" s="13" t="s">
        <v>444</v>
      </c>
      <c r="B462" s="13"/>
      <c r="C462" s="18" t="s">
        <v>445</v>
      </c>
      <c r="D462" s="25"/>
      <c r="E462" s="27">
        <f>E463</f>
        <v>19098289</v>
      </c>
    </row>
    <row r="463" spans="1:5" ht="47.25" x14ac:dyDescent="0.25">
      <c r="A463" s="28" t="s">
        <v>15</v>
      </c>
      <c r="B463" s="28"/>
      <c r="C463" s="29"/>
      <c r="D463" s="30">
        <v>600</v>
      </c>
      <c r="E463" s="31">
        <v>19098289</v>
      </c>
    </row>
    <row r="464" spans="1:5" ht="47.25" x14ac:dyDescent="0.25">
      <c r="A464" s="13" t="s">
        <v>425</v>
      </c>
      <c r="B464" s="13"/>
      <c r="C464" s="18" t="s">
        <v>446</v>
      </c>
      <c r="D464" s="25"/>
      <c r="E464" s="27">
        <f>E465</f>
        <v>5137779.29</v>
      </c>
    </row>
    <row r="465" spans="1:5" ht="47.25" x14ac:dyDescent="0.25">
      <c r="A465" s="28" t="s">
        <v>15</v>
      </c>
      <c r="B465" s="28"/>
      <c r="C465" s="29"/>
      <c r="D465" s="30">
        <v>600</v>
      </c>
      <c r="E465" s="31">
        <v>5137779.29</v>
      </c>
    </row>
    <row r="466" spans="1:5" ht="63" x14ac:dyDescent="0.25">
      <c r="A466" s="47" t="s">
        <v>447</v>
      </c>
      <c r="B466" s="47"/>
      <c r="C466" s="18" t="s">
        <v>448</v>
      </c>
      <c r="D466" s="25"/>
      <c r="E466" s="19">
        <f>E467</f>
        <v>617143.6</v>
      </c>
    </row>
    <row r="467" spans="1:5" ht="47.25" x14ac:dyDescent="0.25">
      <c r="A467" s="28" t="s">
        <v>15</v>
      </c>
      <c r="B467" s="28"/>
      <c r="C467" s="29"/>
      <c r="D467" s="30">
        <v>600</v>
      </c>
      <c r="E467" s="22">
        <v>617143.6</v>
      </c>
    </row>
    <row r="468" spans="1:5" ht="63" x14ac:dyDescent="0.25">
      <c r="A468" s="47" t="s">
        <v>449</v>
      </c>
      <c r="B468" s="47"/>
      <c r="C468" s="18" t="s">
        <v>450</v>
      </c>
      <c r="D468" s="25"/>
      <c r="E468" s="19">
        <f>E469</f>
        <v>95129.4</v>
      </c>
    </row>
    <row r="469" spans="1:5" ht="47.25" x14ac:dyDescent="0.25">
      <c r="A469" s="28" t="s">
        <v>15</v>
      </c>
      <c r="B469" s="28"/>
      <c r="C469" s="29"/>
      <c r="D469" s="30">
        <v>600</v>
      </c>
      <c r="E469" s="22">
        <v>95129.4</v>
      </c>
    </row>
    <row r="470" spans="1:5" ht="63" x14ac:dyDescent="0.25">
      <c r="A470" s="47" t="s">
        <v>451</v>
      </c>
      <c r="B470" s="47"/>
      <c r="C470" s="18" t="s">
        <v>452</v>
      </c>
      <c r="D470" s="25"/>
      <c r="E470" s="19">
        <f>E471</f>
        <v>194569.8</v>
      </c>
    </row>
    <row r="471" spans="1:5" ht="47.25" x14ac:dyDescent="0.25">
      <c r="A471" s="28" t="s">
        <v>15</v>
      </c>
      <c r="B471" s="28"/>
      <c r="C471" s="29"/>
      <c r="D471" s="30">
        <v>600</v>
      </c>
      <c r="E471" s="22">
        <v>194569.8</v>
      </c>
    </row>
    <row r="472" spans="1:5" ht="63" x14ac:dyDescent="0.25">
      <c r="A472" s="47" t="s">
        <v>453</v>
      </c>
      <c r="B472" s="47"/>
      <c r="C472" s="18" t="s">
        <v>454</v>
      </c>
      <c r="D472" s="25"/>
      <c r="E472" s="19">
        <f>E473</f>
        <v>118887.8</v>
      </c>
    </row>
    <row r="473" spans="1:5" ht="47.25" x14ac:dyDescent="0.25">
      <c r="A473" s="28" t="s">
        <v>15</v>
      </c>
      <c r="B473" s="28"/>
      <c r="C473" s="29"/>
      <c r="D473" s="30">
        <v>600</v>
      </c>
      <c r="E473" s="22">
        <v>118887.8</v>
      </c>
    </row>
    <row r="474" spans="1:5" ht="63" x14ac:dyDescent="0.25">
      <c r="A474" s="47" t="s">
        <v>455</v>
      </c>
      <c r="B474" s="47"/>
      <c r="C474" s="18" t="s">
        <v>456</v>
      </c>
      <c r="D474" s="25"/>
      <c r="E474" s="19">
        <f>E475</f>
        <v>106338</v>
      </c>
    </row>
    <row r="475" spans="1:5" ht="47.25" x14ac:dyDescent="0.25">
      <c r="A475" s="28" t="s">
        <v>15</v>
      </c>
      <c r="B475" s="28"/>
      <c r="C475" s="29"/>
      <c r="D475" s="30">
        <v>600</v>
      </c>
      <c r="E475" s="22">
        <v>106338</v>
      </c>
    </row>
    <row r="476" spans="1:5" ht="63" x14ac:dyDescent="0.25">
      <c r="A476" s="47" t="s">
        <v>622</v>
      </c>
      <c r="B476" s="28"/>
      <c r="C476" s="18" t="s">
        <v>627</v>
      </c>
      <c r="D476" s="25"/>
      <c r="E476" s="19">
        <f>E477</f>
        <v>718600</v>
      </c>
    </row>
    <row r="477" spans="1:5" ht="47.25" x14ac:dyDescent="0.25">
      <c r="A477" s="28" t="s">
        <v>15</v>
      </c>
      <c r="B477" s="28"/>
      <c r="C477" s="29"/>
      <c r="D477" s="30">
        <v>600</v>
      </c>
      <c r="E477" s="22">
        <v>718600</v>
      </c>
    </row>
    <row r="478" spans="1:5" ht="31.5" x14ac:dyDescent="0.25">
      <c r="A478" s="15" t="s">
        <v>607</v>
      </c>
      <c r="B478" s="28"/>
      <c r="C478" s="16" t="s">
        <v>609</v>
      </c>
      <c r="D478" s="15"/>
      <c r="E478" s="17">
        <f>E479+E481+E483</f>
        <v>861025.58</v>
      </c>
    </row>
    <row r="479" spans="1:5" ht="47.25" x14ac:dyDescent="0.25">
      <c r="A479" s="47" t="s">
        <v>608</v>
      </c>
      <c r="B479" s="28"/>
      <c r="C479" s="18" t="s">
        <v>610</v>
      </c>
      <c r="D479" s="25"/>
      <c r="E479" s="27">
        <f t="shared" ref="E479" si="2">E480</f>
        <v>245388</v>
      </c>
    </row>
    <row r="480" spans="1:5" ht="47.25" x14ac:dyDescent="0.25">
      <c r="A480" s="28" t="s">
        <v>15</v>
      </c>
      <c r="B480" s="28"/>
      <c r="C480" s="29"/>
      <c r="D480" s="30">
        <v>600</v>
      </c>
      <c r="E480" s="31">
        <v>245388</v>
      </c>
    </row>
    <row r="481" spans="1:5" ht="63" x14ac:dyDescent="0.25">
      <c r="A481" s="47" t="s">
        <v>611</v>
      </c>
      <c r="B481" s="28"/>
      <c r="C481" s="18" t="s">
        <v>613</v>
      </c>
      <c r="D481" s="25"/>
      <c r="E481" s="27">
        <f t="shared" ref="E481:E483" si="3">E482</f>
        <v>65643</v>
      </c>
    </row>
    <row r="482" spans="1:5" ht="47.25" x14ac:dyDescent="0.25">
      <c r="A482" s="28" t="s">
        <v>15</v>
      </c>
      <c r="B482" s="28"/>
      <c r="C482" s="29"/>
      <c r="D482" s="30">
        <v>600</v>
      </c>
      <c r="E482" s="31">
        <v>65643</v>
      </c>
    </row>
    <row r="483" spans="1:5" ht="63" x14ac:dyDescent="0.25">
      <c r="A483" s="47" t="s">
        <v>612</v>
      </c>
      <c r="B483" s="28"/>
      <c r="C483" s="18" t="s">
        <v>614</v>
      </c>
      <c r="D483" s="25"/>
      <c r="E483" s="27">
        <f t="shared" si="3"/>
        <v>549994.57999999996</v>
      </c>
    </row>
    <row r="484" spans="1:5" ht="47.25" x14ac:dyDescent="0.25">
      <c r="A484" s="28" t="s">
        <v>15</v>
      </c>
      <c r="B484" s="28"/>
      <c r="C484" s="29"/>
      <c r="D484" s="30">
        <v>600</v>
      </c>
      <c r="E484" s="31">
        <v>549994.57999999996</v>
      </c>
    </row>
    <row r="485" spans="1:5" ht="15.75" x14ac:dyDescent="0.25">
      <c r="A485" s="15" t="s">
        <v>457</v>
      </c>
      <c r="B485" s="15"/>
      <c r="C485" s="16" t="s">
        <v>458</v>
      </c>
      <c r="D485" s="15"/>
      <c r="E485" s="17">
        <f>E486+E488</f>
        <v>17416570.32</v>
      </c>
    </row>
    <row r="486" spans="1:5" ht="63" x14ac:dyDescent="0.25">
      <c r="A486" s="47" t="s">
        <v>459</v>
      </c>
      <c r="B486" s="47"/>
      <c r="C486" s="18" t="s">
        <v>460</v>
      </c>
      <c r="D486" s="25"/>
      <c r="E486" s="27">
        <f t="shared" ref="E486:E488" si="4">E487</f>
        <v>2610787.33</v>
      </c>
    </row>
    <row r="487" spans="1:5" ht="47.25" x14ac:dyDescent="0.25">
      <c r="A487" s="28" t="s">
        <v>15</v>
      </c>
      <c r="B487" s="28"/>
      <c r="C487" s="29"/>
      <c r="D487" s="30">
        <v>600</v>
      </c>
      <c r="E487" s="31">
        <v>2610787.33</v>
      </c>
    </row>
    <row r="488" spans="1:5" ht="31.5" x14ac:dyDescent="0.25">
      <c r="A488" s="47" t="s">
        <v>461</v>
      </c>
      <c r="B488" s="47"/>
      <c r="C488" s="18" t="s">
        <v>462</v>
      </c>
      <c r="D488" s="25"/>
      <c r="E488" s="27">
        <f t="shared" si="4"/>
        <v>14805782.99</v>
      </c>
    </row>
    <row r="489" spans="1:5" ht="47.25" x14ac:dyDescent="0.25">
      <c r="A489" s="28" t="s">
        <v>15</v>
      </c>
      <c r="B489" s="28"/>
      <c r="C489" s="29"/>
      <c r="D489" s="30">
        <v>600</v>
      </c>
      <c r="E489" s="31">
        <v>14805782.99</v>
      </c>
    </row>
    <row r="490" spans="1:5" ht="15.75" x14ac:dyDescent="0.25">
      <c r="A490" s="75" t="s">
        <v>632</v>
      </c>
      <c r="B490" s="28"/>
      <c r="C490" s="44" t="s">
        <v>634</v>
      </c>
      <c r="D490" s="15"/>
      <c r="E490" s="17">
        <f>E491</f>
        <v>52083.360000000001</v>
      </c>
    </row>
    <row r="491" spans="1:5" ht="47.25" x14ac:dyDescent="0.25">
      <c r="A491" s="47" t="s">
        <v>633</v>
      </c>
      <c r="B491" s="28"/>
      <c r="C491" s="50" t="s">
        <v>635</v>
      </c>
      <c r="D491" s="25"/>
      <c r="E491" s="27">
        <f t="shared" ref="E491" si="5">E492</f>
        <v>52083.360000000001</v>
      </c>
    </row>
    <row r="492" spans="1:5" ht="47.25" x14ac:dyDescent="0.25">
      <c r="A492" s="28" t="s">
        <v>15</v>
      </c>
      <c r="B492" s="28"/>
      <c r="C492" s="29"/>
      <c r="D492" s="30">
        <v>600</v>
      </c>
      <c r="E492" s="31">
        <v>52083.360000000001</v>
      </c>
    </row>
    <row r="493" spans="1:5" ht="31.5" x14ac:dyDescent="0.25">
      <c r="A493" s="15" t="s">
        <v>463</v>
      </c>
      <c r="B493" s="15"/>
      <c r="C493" s="16" t="s">
        <v>464</v>
      </c>
      <c r="D493" s="15"/>
      <c r="E493" s="17">
        <f>E494</f>
        <v>8366100</v>
      </c>
    </row>
    <row r="494" spans="1:5" ht="31.5" x14ac:dyDescent="0.25">
      <c r="A494" s="13" t="s">
        <v>465</v>
      </c>
      <c r="B494" s="13"/>
      <c r="C494" s="18" t="s">
        <v>466</v>
      </c>
      <c r="D494" s="25"/>
      <c r="E494" s="27">
        <f>E495</f>
        <v>8366100</v>
      </c>
    </row>
    <row r="495" spans="1:5" ht="47.25" x14ac:dyDescent="0.25">
      <c r="A495" s="28" t="s">
        <v>15</v>
      </c>
      <c r="B495" s="28"/>
      <c r="C495" s="29"/>
      <c r="D495" s="30">
        <v>600</v>
      </c>
      <c r="E495" s="31">
        <v>8366100</v>
      </c>
    </row>
    <row r="496" spans="1:5" ht="31.5" x14ac:dyDescent="0.25">
      <c r="A496" s="11" t="s">
        <v>467</v>
      </c>
      <c r="B496" s="11"/>
      <c r="C496" s="12" t="s">
        <v>468</v>
      </c>
      <c r="D496" s="25"/>
      <c r="E496" s="32">
        <f>E497</f>
        <v>2129722</v>
      </c>
    </row>
    <row r="497" spans="1:5" ht="47.25" x14ac:dyDescent="0.25">
      <c r="A497" s="15" t="s">
        <v>469</v>
      </c>
      <c r="B497" s="15"/>
      <c r="C497" s="16" t="s">
        <v>470</v>
      </c>
      <c r="D497" s="15"/>
      <c r="E497" s="17">
        <f>E498+E500</f>
        <v>2129722</v>
      </c>
    </row>
    <row r="498" spans="1:5" ht="31.5" x14ac:dyDescent="0.25">
      <c r="A498" s="13" t="s">
        <v>471</v>
      </c>
      <c r="B498" s="13"/>
      <c r="C498" s="18" t="s">
        <v>472</v>
      </c>
      <c r="D498" s="25"/>
      <c r="E498" s="27">
        <f>E499</f>
        <v>1000000</v>
      </c>
    </row>
    <row r="499" spans="1:5" ht="47.25" x14ac:dyDescent="0.25">
      <c r="A499" s="28" t="s">
        <v>15</v>
      </c>
      <c r="B499" s="28"/>
      <c r="C499" s="29"/>
      <c r="D499" s="30">
        <v>600</v>
      </c>
      <c r="E499" s="31">
        <v>1000000</v>
      </c>
    </row>
    <row r="500" spans="1:5" ht="47.25" x14ac:dyDescent="0.25">
      <c r="A500" s="13" t="s">
        <v>628</v>
      </c>
      <c r="B500" s="28"/>
      <c r="C500" s="18" t="s">
        <v>629</v>
      </c>
      <c r="D500" s="25"/>
      <c r="E500" s="27">
        <f>E501</f>
        <v>1129722</v>
      </c>
    </row>
    <row r="501" spans="1:5" ht="47.25" x14ac:dyDescent="0.25">
      <c r="A501" s="28" t="s">
        <v>15</v>
      </c>
      <c r="B501" s="28"/>
      <c r="C501" s="29"/>
      <c r="D501" s="30">
        <v>600</v>
      </c>
      <c r="E501" s="31">
        <v>1129722</v>
      </c>
    </row>
    <row r="502" spans="1:5" ht="47.25" x14ac:dyDescent="0.25">
      <c r="A502" s="11" t="s">
        <v>473</v>
      </c>
      <c r="B502" s="11"/>
      <c r="C502" s="12" t="s">
        <v>474</v>
      </c>
      <c r="D502" s="25"/>
      <c r="E502" s="32">
        <f>E503+E516+E529</f>
        <v>339079.77</v>
      </c>
    </row>
    <row r="503" spans="1:5" ht="31.5" x14ac:dyDescent="0.25">
      <c r="A503" s="15" t="s">
        <v>475</v>
      </c>
      <c r="B503" s="15"/>
      <c r="C503" s="16" t="s">
        <v>476</v>
      </c>
      <c r="D503" s="38"/>
      <c r="E503" s="17">
        <f>E504+E506+E508+E510+E512+E514</f>
        <v>164096.28</v>
      </c>
    </row>
    <row r="504" spans="1:5" ht="15.75" x14ac:dyDescent="0.25">
      <c r="A504" s="13" t="s">
        <v>477</v>
      </c>
      <c r="B504" s="13"/>
      <c r="C504" s="18" t="s">
        <v>478</v>
      </c>
      <c r="D504" s="25"/>
      <c r="E504" s="27">
        <f>E505</f>
        <v>64000</v>
      </c>
    </row>
    <row r="505" spans="1:5" ht="31.5" x14ac:dyDescent="0.25">
      <c r="A505" s="28" t="s">
        <v>49</v>
      </c>
      <c r="B505" s="28"/>
      <c r="C505" s="29"/>
      <c r="D505" s="30">
        <v>200</v>
      </c>
      <c r="E505" s="31">
        <v>64000</v>
      </c>
    </row>
    <row r="506" spans="1:5" ht="63" x14ac:dyDescent="0.25">
      <c r="A506" s="47" t="s">
        <v>479</v>
      </c>
      <c r="B506" s="47"/>
      <c r="C506" s="18" t="s">
        <v>480</v>
      </c>
      <c r="D506" s="25"/>
      <c r="E506" s="19">
        <f>E507</f>
        <v>57831.28</v>
      </c>
    </row>
    <row r="507" spans="1:5" ht="31.5" x14ac:dyDescent="0.25">
      <c r="A507" s="28" t="s">
        <v>49</v>
      </c>
      <c r="B507" s="28"/>
      <c r="C507" s="29"/>
      <c r="D507" s="30">
        <v>200</v>
      </c>
      <c r="E507" s="22">
        <v>57831.28</v>
      </c>
    </row>
    <row r="508" spans="1:5" ht="63" x14ac:dyDescent="0.25">
      <c r="A508" s="47" t="s">
        <v>481</v>
      </c>
      <c r="B508" s="47"/>
      <c r="C508" s="18" t="s">
        <v>482</v>
      </c>
      <c r="D508" s="25"/>
      <c r="E508" s="19">
        <f>E509</f>
        <v>6764.12</v>
      </c>
    </row>
    <row r="509" spans="1:5" ht="31.5" x14ac:dyDescent="0.25">
      <c r="A509" s="28" t="s">
        <v>49</v>
      </c>
      <c r="B509" s="28"/>
      <c r="C509" s="29"/>
      <c r="D509" s="30">
        <v>200</v>
      </c>
      <c r="E509" s="22">
        <v>6764.12</v>
      </c>
    </row>
    <row r="510" spans="1:5" ht="63" x14ac:dyDescent="0.25">
      <c r="A510" s="47" t="s">
        <v>483</v>
      </c>
      <c r="B510" s="47"/>
      <c r="C510" s="18" t="s">
        <v>484</v>
      </c>
      <c r="D510" s="25"/>
      <c r="E510" s="19">
        <f>E511</f>
        <v>18016.04</v>
      </c>
    </row>
    <row r="511" spans="1:5" ht="31.5" x14ac:dyDescent="0.25">
      <c r="A511" s="28" t="s">
        <v>49</v>
      </c>
      <c r="B511" s="28"/>
      <c r="C511" s="29"/>
      <c r="D511" s="30">
        <v>200</v>
      </c>
      <c r="E511" s="22">
        <v>18016.04</v>
      </c>
    </row>
    <row r="512" spans="1:5" ht="63" x14ac:dyDescent="0.25">
      <c r="A512" s="47" t="s">
        <v>485</v>
      </c>
      <c r="B512" s="47"/>
      <c r="C512" s="18" t="s">
        <v>486</v>
      </c>
      <c r="D512" s="25"/>
      <c r="E512" s="19">
        <f>E513</f>
        <v>9452.44</v>
      </c>
    </row>
    <row r="513" spans="1:5" ht="31.5" x14ac:dyDescent="0.25">
      <c r="A513" s="28" t="s">
        <v>49</v>
      </c>
      <c r="B513" s="28"/>
      <c r="C513" s="29"/>
      <c r="D513" s="30">
        <v>200</v>
      </c>
      <c r="E513" s="22">
        <v>9452.44</v>
      </c>
    </row>
    <row r="514" spans="1:5" ht="63" x14ac:dyDescent="0.25">
      <c r="A514" s="47" t="s">
        <v>487</v>
      </c>
      <c r="B514" s="47"/>
      <c r="C514" s="18" t="s">
        <v>488</v>
      </c>
      <c r="D514" s="25"/>
      <c r="E514" s="19">
        <f>E515</f>
        <v>8032.4</v>
      </c>
    </row>
    <row r="515" spans="1:5" ht="31.5" x14ac:dyDescent="0.25">
      <c r="A515" s="28" t="s">
        <v>49</v>
      </c>
      <c r="B515" s="28"/>
      <c r="C515" s="29"/>
      <c r="D515" s="30">
        <v>200</v>
      </c>
      <c r="E515" s="22">
        <v>8032.4</v>
      </c>
    </row>
    <row r="516" spans="1:5" ht="31.5" x14ac:dyDescent="0.25">
      <c r="A516" s="15" t="s">
        <v>489</v>
      </c>
      <c r="B516" s="15"/>
      <c r="C516" s="16" t="s">
        <v>490</v>
      </c>
      <c r="D516" s="38"/>
      <c r="E516" s="17">
        <f>E517+E519+E521+E523+E525+E527</f>
        <v>34000</v>
      </c>
    </row>
    <row r="517" spans="1:5" ht="15.75" x14ac:dyDescent="0.25">
      <c r="A517" s="13" t="s">
        <v>477</v>
      </c>
      <c r="B517" s="13"/>
      <c r="C517" s="18" t="s">
        <v>491</v>
      </c>
      <c r="D517" s="25"/>
      <c r="E517" s="27">
        <f>E518</f>
        <v>6000</v>
      </c>
    </row>
    <row r="518" spans="1:5" ht="31.5" x14ac:dyDescent="0.25">
      <c r="A518" s="28" t="s">
        <v>49</v>
      </c>
      <c r="B518" s="28"/>
      <c r="C518" s="29"/>
      <c r="D518" s="30">
        <v>200</v>
      </c>
      <c r="E518" s="31">
        <v>6000</v>
      </c>
    </row>
    <row r="519" spans="1:5" ht="63" x14ac:dyDescent="0.25">
      <c r="A519" s="47" t="s">
        <v>479</v>
      </c>
      <c r="B519" s="47"/>
      <c r="C519" s="18" t="s">
        <v>492</v>
      </c>
      <c r="D519" s="25"/>
      <c r="E519" s="19">
        <f>E520</f>
        <v>12000</v>
      </c>
    </row>
    <row r="520" spans="1:5" ht="31.5" x14ac:dyDescent="0.25">
      <c r="A520" s="28" t="s">
        <v>49</v>
      </c>
      <c r="B520" s="28"/>
      <c r="C520" s="29"/>
      <c r="D520" s="30">
        <v>200</v>
      </c>
      <c r="E520" s="22">
        <v>12000</v>
      </c>
    </row>
    <row r="521" spans="1:5" ht="63" x14ac:dyDescent="0.25">
      <c r="A521" s="47" t="s">
        <v>481</v>
      </c>
      <c r="B521" s="47"/>
      <c r="C521" s="18" t="s">
        <v>493</v>
      </c>
      <c r="D521" s="25"/>
      <c r="E521" s="19">
        <f>E522</f>
        <v>4000</v>
      </c>
    </row>
    <row r="522" spans="1:5" ht="31.5" x14ac:dyDescent="0.25">
      <c r="A522" s="28" t="s">
        <v>49</v>
      </c>
      <c r="B522" s="28"/>
      <c r="C522" s="29"/>
      <c r="D522" s="30">
        <v>200</v>
      </c>
      <c r="E522" s="22">
        <v>4000</v>
      </c>
    </row>
    <row r="523" spans="1:5" ht="63" x14ac:dyDescent="0.25">
      <c r="A523" s="47" t="s">
        <v>483</v>
      </c>
      <c r="B523" s="47"/>
      <c r="C523" s="18" t="s">
        <v>494</v>
      </c>
      <c r="D523" s="25"/>
      <c r="E523" s="19">
        <f>E524</f>
        <v>4000</v>
      </c>
    </row>
    <row r="524" spans="1:5" ht="31.5" x14ac:dyDescent="0.25">
      <c r="A524" s="28" t="s">
        <v>49</v>
      </c>
      <c r="B524" s="28"/>
      <c r="C524" s="29"/>
      <c r="D524" s="30">
        <v>200</v>
      </c>
      <c r="E524" s="22">
        <v>4000</v>
      </c>
    </row>
    <row r="525" spans="1:5" ht="63" x14ac:dyDescent="0.25">
      <c r="A525" s="47" t="s">
        <v>485</v>
      </c>
      <c r="B525" s="47"/>
      <c r="C525" s="18" t="s">
        <v>495</v>
      </c>
      <c r="D525" s="25"/>
      <c r="E525" s="19">
        <f>E526</f>
        <v>4000</v>
      </c>
    </row>
    <row r="526" spans="1:5" ht="31.5" x14ac:dyDescent="0.25">
      <c r="A526" s="28" t="s">
        <v>49</v>
      </c>
      <c r="B526" s="28"/>
      <c r="C526" s="29"/>
      <c r="D526" s="30">
        <v>200</v>
      </c>
      <c r="E526" s="22">
        <v>4000</v>
      </c>
    </row>
    <row r="527" spans="1:5" ht="63" x14ac:dyDescent="0.25">
      <c r="A527" s="47" t="s">
        <v>487</v>
      </c>
      <c r="B527" s="47"/>
      <c r="C527" s="18" t="s">
        <v>496</v>
      </c>
      <c r="D527" s="25"/>
      <c r="E527" s="19">
        <f>E528</f>
        <v>4000</v>
      </c>
    </row>
    <row r="528" spans="1:5" ht="31.5" x14ac:dyDescent="0.25">
      <c r="A528" s="28" t="s">
        <v>49</v>
      </c>
      <c r="B528" s="28"/>
      <c r="C528" s="29"/>
      <c r="D528" s="30">
        <v>200</v>
      </c>
      <c r="E528" s="22">
        <v>4000</v>
      </c>
    </row>
    <row r="529" spans="1:5" ht="31.5" x14ac:dyDescent="0.25">
      <c r="A529" s="15" t="s">
        <v>602</v>
      </c>
      <c r="B529" s="28"/>
      <c r="C529" s="16" t="s">
        <v>597</v>
      </c>
      <c r="D529" s="15"/>
      <c r="E529" s="17">
        <f>E530+E532</f>
        <v>140983.49</v>
      </c>
    </row>
    <row r="530" spans="1:5" ht="47.25" x14ac:dyDescent="0.25">
      <c r="A530" s="13" t="s">
        <v>598</v>
      </c>
      <c r="B530" s="28"/>
      <c r="C530" s="18" t="s">
        <v>599</v>
      </c>
      <c r="D530" s="25"/>
      <c r="E530" s="27">
        <f>E531</f>
        <v>57706.75</v>
      </c>
    </row>
    <row r="531" spans="1:5" ht="47.25" x14ac:dyDescent="0.25">
      <c r="A531" s="28" t="s">
        <v>15</v>
      </c>
      <c r="B531" s="28"/>
      <c r="C531" s="29"/>
      <c r="D531" s="30">
        <v>600</v>
      </c>
      <c r="E531" s="31">
        <v>57706.75</v>
      </c>
    </row>
    <row r="532" spans="1:5" ht="47.25" x14ac:dyDescent="0.25">
      <c r="A532" s="47" t="s">
        <v>600</v>
      </c>
      <c r="B532" s="28"/>
      <c r="C532" s="18" t="s">
        <v>601</v>
      </c>
      <c r="D532" s="30"/>
      <c r="E532" s="27">
        <f>E533</f>
        <v>83276.740000000005</v>
      </c>
    </row>
    <row r="533" spans="1:5" ht="47.25" x14ac:dyDescent="0.25">
      <c r="A533" s="28" t="s">
        <v>15</v>
      </c>
      <c r="B533" s="28"/>
      <c r="C533" s="29"/>
      <c r="D533" s="30">
        <v>600</v>
      </c>
      <c r="E533" s="31">
        <v>83276.740000000005</v>
      </c>
    </row>
    <row r="534" spans="1:5" ht="47.25" x14ac:dyDescent="0.25">
      <c r="A534" s="11" t="s">
        <v>497</v>
      </c>
      <c r="B534" s="11"/>
      <c r="C534" s="12" t="s">
        <v>498</v>
      </c>
      <c r="D534" s="25"/>
      <c r="E534" s="32">
        <f>E535</f>
        <v>60000</v>
      </c>
    </row>
    <row r="535" spans="1:5" ht="31.5" x14ac:dyDescent="0.25">
      <c r="A535" s="15" t="s">
        <v>499</v>
      </c>
      <c r="B535" s="15"/>
      <c r="C535" s="16" t="s">
        <v>500</v>
      </c>
      <c r="D535" s="38"/>
      <c r="E535" s="17">
        <f>E536</f>
        <v>60000</v>
      </c>
    </row>
    <row r="536" spans="1:5" ht="63" x14ac:dyDescent="0.25">
      <c r="A536" s="13" t="s">
        <v>501</v>
      </c>
      <c r="B536" s="13"/>
      <c r="C536" s="18" t="s">
        <v>502</v>
      </c>
      <c r="D536" s="25"/>
      <c r="E536" s="27">
        <f>E537</f>
        <v>60000</v>
      </c>
    </row>
    <row r="537" spans="1:5" ht="31.5" x14ac:dyDescent="0.25">
      <c r="A537" s="28" t="s">
        <v>49</v>
      </c>
      <c r="B537" s="28"/>
      <c r="C537" s="29"/>
      <c r="D537" s="30">
        <v>200</v>
      </c>
      <c r="E537" s="31">
        <v>60000</v>
      </c>
    </row>
    <row r="538" spans="1:5" ht="78.75" x14ac:dyDescent="0.25">
      <c r="A538" s="11" t="s">
        <v>503</v>
      </c>
      <c r="B538" s="11"/>
      <c r="C538" s="12" t="s">
        <v>504</v>
      </c>
      <c r="D538" s="25"/>
      <c r="E538" s="32">
        <f>E539+E542</f>
        <v>191000</v>
      </c>
    </row>
    <row r="539" spans="1:5" ht="63" x14ac:dyDescent="0.25">
      <c r="A539" s="15" t="s">
        <v>505</v>
      </c>
      <c r="B539" s="15"/>
      <c r="C539" s="16" t="s">
        <v>506</v>
      </c>
      <c r="D539" s="38"/>
      <c r="E539" s="17">
        <f>E540</f>
        <v>122000</v>
      </c>
    </row>
    <row r="540" spans="1:5" ht="31.5" x14ac:dyDescent="0.25">
      <c r="A540" s="13" t="s">
        <v>507</v>
      </c>
      <c r="B540" s="13"/>
      <c r="C540" s="18" t="s">
        <v>508</v>
      </c>
      <c r="D540" s="25"/>
      <c r="E540" s="27">
        <f>E541</f>
        <v>122000</v>
      </c>
    </row>
    <row r="541" spans="1:5" ht="31.5" x14ac:dyDescent="0.25">
      <c r="A541" s="28" t="s">
        <v>49</v>
      </c>
      <c r="B541" s="28"/>
      <c r="C541" s="29"/>
      <c r="D541" s="30">
        <v>200</v>
      </c>
      <c r="E541" s="31">
        <v>122000</v>
      </c>
    </row>
    <row r="542" spans="1:5" ht="63" x14ac:dyDescent="0.25">
      <c r="A542" s="15" t="s">
        <v>509</v>
      </c>
      <c r="B542" s="15"/>
      <c r="C542" s="16" t="s">
        <v>510</v>
      </c>
      <c r="D542" s="38"/>
      <c r="E542" s="17">
        <f>E543</f>
        <v>69000</v>
      </c>
    </row>
    <row r="543" spans="1:5" ht="31.5" x14ac:dyDescent="0.25">
      <c r="A543" s="13" t="s">
        <v>511</v>
      </c>
      <c r="B543" s="13"/>
      <c r="C543" s="18" t="s">
        <v>512</v>
      </c>
      <c r="D543" s="13"/>
      <c r="E543" s="19">
        <f>E544</f>
        <v>69000</v>
      </c>
    </row>
    <row r="544" spans="1:5" ht="31.5" x14ac:dyDescent="0.25">
      <c r="A544" s="20" t="s">
        <v>49</v>
      </c>
      <c r="B544" s="20"/>
      <c r="C544" s="41"/>
      <c r="D544" s="21">
        <v>200</v>
      </c>
      <c r="E544" s="22">
        <v>69000</v>
      </c>
    </row>
    <row r="545" spans="1:5" ht="47.25" x14ac:dyDescent="0.25">
      <c r="A545" s="23" t="s">
        <v>513</v>
      </c>
      <c r="B545" s="23"/>
      <c r="C545" s="24" t="s">
        <v>514</v>
      </c>
      <c r="D545" s="35"/>
      <c r="E545" s="10">
        <f>E546</f>
        <v>398628.58999999997</v>
      </c>
    </row>
    <row r="546" spans="1:5" ht="47.25" x14ac:dyDescent="0.25">
      <c r="A546" s="11" t="s">
        <v>515</v>
      </c>
      <c r="B546" s="11"/>
      <c r="C546" s="12" t="s">
        <v>516</v>
      </c>
      <c r="D546" s="25"/>
      <c r="E546" s="32">
        <f>E547</f>
        <v>398628.58999999997</v>
      </c>
    </row>
    <row r="547" spans="1:5" ht="31.5" x14ac:dyDescent="0.25">
      <c r="A547" s="15" t="s">
        <v>517</v>
      </c>
      <c r="B547" s="15"/>
      <c r="C547" s="16" t="s">
        <v>518</v>
      </c>
      <c r="D547" s="38"/>
      <c r="E547" s="17">
        <f>E548+E551+E553+E555+E557+E559</f>
        <v>398628.58999999997</v>
      </c>
    </row>
    <row r="548" spans="1:5" ht="31.5" x14ac:dyDescent="0.25">
      <c r="A548" s="13" t="s">
        <v>519</v>
      </c>
      <c r="B548" s="13"/>
      <c r="C548" s="18" t="s">
        <v>520</v>
      </c>
      <c r="D548" s="25"/>
      <c r="E548" s="19">
        <f>SUM(E549:E550)</f>
        <v>230000</v>
      </c>
    </row>
    <row r="549" spans="1:5" ht="78.75" x14ac:dyDescent="0.25">
      <c r="A549" s="28" t="s">
        <v>191</v>
      </c>
      <c r="B549" s="28"/>
      <c r="C549" s="29"/>
      <c r="D549" s="30">
        <v>100</v>
      </c>
      <c r="E549" s="22">
        <v>45600</v>
      </c>
    </row>
    <row r="550" spans="1:5" ht="31.5" x14ac:dyDescent="0.25">
      <c r="A550" s="28" t="s">
        <v>49</v>
      </c>
      <c r="B550" s="28"/>
      <c r="C550" s="29"/>
      <c r="D550" s="30">
        <v>200</v>
      </c>
      <c r="E550" s="22">
        <v>184400</v>
      </c>
    </row>
    <row r="551" spans="1:5" ht="78.75" x14ac:dyDescent="0.25">
      <c r="A551" s="47" t="s">
        <v>521</v>
      </c>
      <c r="B551" s="47"/>
      <c r="C551" s="18" t="s">
        <v>522</v>
      </c>
      <c r="D551" s="25"/>
      <c r="E551" s="19">
        <f>E552</f>
        <v>91927.34</v>
      </c>
    </row>
    <row r="552" spans="1:5" ht="31.5" x14ac:dyDescent="0.25">
      <c r="A552" s="28" t="s">
        <v>49</v>
      </c>
      <c r="B552" s="28"/>
      <c r="C552" s="29"/>
      <c r="D552" s="30">
        <v>200</v>
      </c>
      <c r="E552" s="22">
        <v>91927.34</v>
      </c>
    </row>
    <row r="553" spans="1:5" ht="78.75" x14ac:dyDescent="0.25">
      <c r="A553" s="47" t="s">
        <v>523</v>
      </c>
      <c r="B553" s="47"/>
      <c r="C553" s="18" t="s">
        <v>524</v>
      </c>
      <c r="D553" s="25"/>
      <c r="E553" s="19">
        <f>E554</f>
        <v>14170.11</v>
      </c>
    </row>
    <row r="554" spans="1:5" ht="31.5" x14ac:dyDescent="0.25">
      <c r="A554" s="28" t="s">
        <v>49</v>
      </c>
      <c r="B554" s="28"/>
      <c r="C554" s="29"/>
      <c r="D554" s="30">
        <v>200</v>
      </c>
      <c r="E554" s="22">
        <v>14170.11</v>
      </c>
    </row>
    <row r="555" spans="1:5" ht="78.75" x14ac:dyDescent="0.25">
      <c r="A555" s="47" t="s">
        <v>525</v>
      </c>
      <c r="B555" s="47"/>
      <c r="C555" s="18" t="s">
        <v>526</v>
      </c>
      <c r="D555" s="25"/>
      <c r="E555" s="19">
        <f>E556</f>
        <v>28982.37</v>
      </c>
    </row>
    <row r="556" spans="1:5" ht="31.5" x14ac:dyDescent="0.25">
      <c r="A556" s="28" t="s">
        <v>49</v>
      </c>
      <c r="B556" s="28"/>
      <c r="C556" s="29"/>
      <c r="D556" s="30">
        <v>200</v>
      </c>
      <c r="E556" s="22">
        <v>28982.37</v>
      </c>
    </row>
    <row r="557" spans="1:5" ht="78.75" x14ac:dyDescent="0.25">
      <c r="A557" s="47" t="s">
        <v>527</v>
      </c>
      <c r="B557" s="47"/>
      <c r="C557" s="18" t="s">
        <v>528</v>
      </c>
      <c r="D557" s="25"/>
      <c r="E557" s="19">
        <f>E558</f>
        <v>17709.07</v>
      </c>
    </row>
    <row r="558" spans="1:5" ht="31.5" x14ac:dyDescent="0.25">
      <c r="A558" s="28" t="s">
        <v>49</v>
      </c>
      <c r="B558" s="28"/>
      <c r="C558" s="29"/>
      <c r="D558" s="30">
        <v>200</v>
      </c>
      <c r="E558" s="22">
        <v>17709.07</v>
      </c>
    </row>
    <row r="559" spans="1:5" ht="78.75" x14ac:dyDescent="0.25">
      <c r="A559" s="47" t="s">
        <v>529</v>
      </c>
      <c r="B559" s="47"/>
      <c r="C559" s="18" t="s">
        <v>530</v>
      </c>
      <c r="D559" s="25"/>
      <c r="E559" s="19">
        <f>E560</f>
        <v>15839.7</v>
      </c>
    </row>
    <row r="560" spans="1:5" ht="31.5" x14ac:dyDescent="0.25">
      <c r="A560" s="28" t="s">
        <v>49</v>
      </c>
      <c r="B560" s="28"/>
      <c r="C560" s="29"/>
      <c r="D560" s="30">
        <v>200</v>
      </c>
      <c r="E560" s="22">
        <v>15839.7</v>
      </c>
    </row>
    <row r="561" spans="1:5" ht="63" x14ac:dyDescent="0.25">
      <c r="A561" s="23" t="s">
        <v>108</v>
      </c>
      <c r="B561" s="23"/>
      <c r="C561" s="24" t="s">
        <v>109</v>
      </c>
      <c r="D561" s="35"/>
      <c r="E561" s="10">
        <f>E562+E566+E576+E583</f>
        <v>178000</v>
      </c>
    </row>
    <row r="562" spans="1:5" ht="47.25" x14ac:dyDescent="0.25">
      <c r="A562" s="36" t="s">
        <v>325</v>
      </c>
      <c r="B562" s="36"/>
      <c r="C562" s="37" t="s">
        <v>326</v>
      </c>
      <c r="D562" s="25"/>
      <c r="E562" s="32">
        <f>E563</f>
        <v>10000</v>
      </c>
    </row>
    <row r="563" spans="1:5" ht="63" x14ac:dyDescent="0.25">
      <c r="A563" s="15" t="s">
        <v>327</v>
      </c>
      <c r="B563" s="15"/>
      <c r="C563" s="16" t="s">
        <v>328</v>
      </c>
      <c r="D563" s="15"/>
      <c r="E563" s="17">
        <f>E564</f>
        <v>10000</v>
      </c>
    </row>
    <row r="564" spans="1:5" ht="31.5" x14ac:dyDescent="0.25">
      <c r="A564" s="25" t="s">
        <v>329</v>
      </c>
      <c r="B564" s="25"/>
      <c r="C564" s="26" t="s">
        <v>330</v>
      </c>
      <c r="D564" s="25"/>
      <c r="E564" s="19">
        <f>SUM(E565:E565)</f>
        <v>10000</v>
      </c>
    </row>
    <row r="565" spans="1:5" ht="47.25" x14ac:dyDescent="0.25">
      <c r="A565" s="28" t="s">
        <v>15</v>
      </c>
      <c r="B565" s="28"/>
      <c r="C565" s="29"/>
      <c r="D565" s="30">
        <v>600</v>
      </c>
      <c r="E565" s="22">
        <v>10000</v>
      </c>
    </row>
    <row r="566" spans="1:5" ht="63" x14ac:dyDescent="0.25">
      <c r="A566" s="36" t="s">
        <v>334</v>
      </c>
      <c r="B566" s="36"/>
      <c r="C566" s="37" t="s">
        <v>335</v>
      </c>
      <c r="D566" s="36"/>
      <c r="E566" s="32">
        <f>E567+E570+E573</f>
        <v>59000</v>
      </c>
    </row>
    <row r="567" spans="1:5" ht="47.25" x14ac:dyDescent="0.25">
      <c r="A567" s="15" t="s">
        <v>336</v>
      </c>
      <c r="B567" s="15"/>
      <c r="C567" s="16" t="s">
        <v>337</v>
      </c>
      <c r="D567" s="15"/>
      <c r="E567" s="17">
        <f>E568</f>
        <v>29000</v>
      </c>
    </row>
    <row r="568" spans="1:5" ht="31.5" x14ac:dyDescent="0.25">
      <c r="A568" s="25" t="s">
        <v>338</v>
      </c>
      <c r="B568" s="25"/>
      <c r="C568" s="26" t="s">
        <v>339</v>
      </c>
      <c r="D568" s="25"/>
      <c r="E568" s="19">
        <f>E569</f>
        <v>29000</v>
      </c>
    </row>
    <row r="569" spans="1:5" ht="47.25" x14ac:dyDescent="0.25">
      <c r="A569" s="28" t="s">
        <v>15</v>
      </c>
      <c r="B569" s="28"/>
      <c r="C569" s="29"/>
      <c r="D569" s="30">
        <v>600</v>
      </c>
      <c r="E569" s="22">
        <v>29000</v>
      </c>
    </row>
    <row r="570" spans="1:5" ht="47.25" x14ac:dyDescent="0.25">
      <c r="A570" s="15" t="s">
        <v>531</v>
      </c>
      <c r="B570" s="15"/>
      <c r="C570" s="16" t="s">
        <v>532</v>
      </c>
      <c r="D570" s="15"/>
      <c r="E570" s="17">
        <f>E571</f>
        <v>15000</v>
      </c>
    </row>
    <row r="571" spans="1:5" ht="31.5" x14ac:dyDescent="0.25">
      <c r="A571" s="25" t="s">
        <v>338</v>
      </c>
      <c r="B571" s="25"/>
      <c r="C571" s="26" t="s">
        <v>533</v>
      </c>
      <c r="D571" s="25"/>
      <c r="E571" s="19">
        <f>E572</f>
        <v>15000</v>
      </c>
    </row>
    <row r="572" spans="1:5" ht="47.25" x14ac:dyDescent="0.25">
      <c r="A572" s="28" t="s">
        <v>15</v>
      </c>
      <c r="B572" s="28"/>
      <c r="C572" s="29"/>
      <c r="D572" s="30">
        <v>600</v>
      </c>
      <c r="E572" s="22">
        <v>15000</v>
      </c>
    </row>
    <row r="573" spans="1:5" ht="47.25" x14ac:dyDescent="0.25">
      <c r="A573" s="15" t="s">
        <v>340</v>
      </c>
      <c r="B573" s="15"/>
      <c r="C573" s="16" t="s">
        <v>341</v>
      </c>
      <c r="D573" s="15"/>
      <c r="E573" s="17">
        <f>E574</f>
        <v>15000</v>
      </c>
    </row>
    <row r="574" spans="1:5" ht="31.5" x14ac:dyDescent="0.25">
      <c r="A574" s="25" t="s">
        <v>338</v>
      </c>
      <c r="B574" s="25"/>
      <c r="C574" s="26" t="s">
        <v>342</v>
      </c>
      <c r="D574" s="30"/>
      <c r="E574" s="19">
        <f>E575</f>
        <v>15000</v>
      </c>
    </row>
    <row r="575" spans="1:5" ht="47.25" x14ac:dyDescent="0.25">
      <c r="A575" s="28" t="s">
        <v>15</v>
      </c>
      <c r="B575" s="28"/>
      <c r="C575" s="29"/>
      <c r="D575" s="30">
        <v>600</v>
      </c>
      <c r="E575" s="22">
        <v>15000</v>
      </c>
    </row>
    <row r="576" spans="1:5" ht="63" x14ac:dyDescent="0.25">
      <c r="A576" s="36" t="s">
        <v>110</v>
      </c>
      <c r="B576" s="36"/>
      <c r="C576" s="37" t="s">
        <v>111</v>
      </c>
      <c r="D576" s="36"/>
      <c r="E576" s="32">
        <f>E577+E580</f>
        <v>34000</v>
      </c>
    </row>
    <row r="577" spans="1:5" ht="63" x14ac:dyDescent="0.25">
      <c r="A577" s="15" t="s">
        <v>116</v>
      </c>
      <c r="B577" s="15"/>
      <c r="C577" s="16" t="s">
        <v>117</v>
      </c>
      <c r="D577" s="15"/>
      <c r="E577" s="17">
        <f>E578</f>
        <v>17000</v>
      </c>
    </row>
    <row r="578" spans="1:5" ht="47.25" x14ac:dyDescent="0.25">
      <c r="A578" s="25" t="s">
        <v>114</v>
      </c>
      <c r="B578" s="25"/>
      <c r="C578" s="26" t="s">
        <v>118</v>
      </c>
      <c r="D578" s="30"/>
      <c r="E578" s="27">
        <f>SUM(E579:E579)</f>
        <v>17000</v>
      </c>
    </row>
    <row r="579" spans="1:5" ht="47.25" x14ac:dyDescent="0.25">
      <c r="A579" s="28" t="s">
        <v>15</v>
      </c>
      <c r="B579" s="28"/>
      <c r="C579" s="29"/>
      <c r="D579" s="30">
        <v>600</v>
      </c>
      <c r="E579" s="31">
        <v>17000</v>
      </c>
    </row>
    <row r="580" spans="1:5" ht="47.25" x14ac:dyDescent="0.25">
      <c r="A580" s="15" t="s">
        <v>343</v>
      </c>
      <c r="B580" s="15"/>
      <c r="C580" s="16" t="s">
        <v>344</v>
      </c>
      <c r="D580" s="15"/>
      <c r="E580" s="17">
        <f>E581</f>
        <v>17000</v>
      </c>
    </row>
    <row r="581" spans="1:5" ht="47.25" x14ac:dyDescent="0.25">
      <c r="A581" s="25" t="s">
        <v>114</v>
      </c>
      <c r="B581" s="25"/>
      <c r="C581" s="26" t="s">
        <v>345</v>
      </c>
      <c r="D581" s="15"/>
      <c r="E581" s="19">
        <f>E582</f>
        <v>17000</v>
      </c>
    </row>
    <row r="582" spans="1:5" ht="47.25" x14ac:dyDescent="0.25">
      <c r="A582" s="28" t="s">
        <v>15</v>
      </c>
      <c r="B582" s="28"/>
      <c r="C582" s="29"/>
      <c r="D582" s="30">
        <v>600</v>
      </c>
      <c r="E582" s="22">
        <v>17000</v>
      </c>
    </row>
    <row r="583" spans="1:5" ht="78.75" x14ac:dyDescent="0.25">
      <c r="A583" s="36" t="s">
        <v>122</v>
      </c>
      <c r="B583" s="36"/>
      <c r="C583" s="37" t="s">
        <v>123</v>
      </c>
      <c r="D583" s="36"/>
      <c r="E583" s="32">
        <f>E584+E587+E590</f>
        <v>75000</v>
      </c>
    </row>
    <row r="584" spans="1:5" ht="78.75" x14ac:dyDescent="0.25">
      <c r="A584" s="15" t="s">
        <v>534</v>
      </c>
      <c r="B584" s="15"/>
      <c r="C584" s="16" t="s">
        <v>535</v>
      </c>
      <c r="D584" s="15"/>
      <c r="E584" s="17">
        <f>E585</f>
        <v>7000</v>
      </c>
    </row>
    <row r="585" spans="1:5" ht="63" x14ac:dyDescent="0.25">
      <c r="A585" s="25" t="s">
        <v>126</v>
      </c>
      <c r="B585" s="25"/>
      <c r="C585" s="18" t="s">
        <v>536</v>
      </c>
      <c r="D585" s="25"/>
      <c r="E585" s="27">
        <f>SUM(E586:E586)</f>
        <v>7000</v>
      </c>
    </row>
    <row r="586" spans="1:5" ht="47.25" x14ac:dyDescent="0.25">
      <c r="A586" s="28" t="s">
        <v>15</v>
      </c>
      <c r="B586" s="28"/>
      <c r="C586" s="29"/>
      <c r="D586" s="30">
        <v>600</v>
      </c>
      <c r="E586" s="31">
        <v>7000</v>
      </c>
    </row>
    <row r="587" spans="1:5" ht="63" x14ac:dyDescent="0.25">
      <c r="A587" s="15" t="s">
        <v>124</v>
      </c>
      <c r="B587" s="15"/>
      <c r="C587" s="16" t="s">
        <v>125</v>
      </c>
      <c r="D587" s="15"/>
      <c r="E587" s="17">
        <f>E588</f>
        <v>8000</v>
      </c>
    </row>
    <row r="588" spans="1:5" ht="63" x14ac:dyDescent="0.25">
      <c r="A588" s="25" t="s">
        <v>126</v>
      </c>
      <c r="B588" s="25"/>
      <c r="C588" s="18" t="s">
        <v>127</v>
      </c>
      <c r="D588" s="30"/>
      <c r="E588" s="27">
        <f>SUM(E589:E589)</f>
        <v>8000</v>
      </c>
    </row>
    <row r="589" spans="1:5" ht="47.25" x14ac:dyDescent="0.25">
      <c r="A589" s="28" t="s">
        <v>15</v>
      </c>
      <c r="B589" s="28"/>
      <c r="C589" s="29"/>
      <c r="D589" s="30">
        <v>600</v>
      </c>
      <c r="E589" s="31">
        <v>8000</v>
      </c>
    </row>
    <row r="590" spans="1:5" ht="110.25" x14ac:dyDescent="0.25">
      <c r="A590" s="15" t="s">
        <v>128</v>
      </c>
      <c r="B590" s="15"/>
      <c r="C590" s="16" t="s">
        <v>129</v>
      </c>
      <c r="D590" s="15"/>
      <c r="E590" s="17">
        <f>E591</f>
        <v>60000</v>
      </c>
    </row>
    <row r="591" spans="1:5" ht="63" x14ac:dyDescent="0.25">
      <c r="A591" s="25" t="s">
        <v>126</v>
      </c>
      <c r="B591" s="25"/>
      <c r="C591" s="18" t="s">
        <v>130</v>
      </c>
      <c r="D591" s="15"/>
      <c r="E591" s="19">
        <f>SUM(E592:E592)</f>
        <v>60000</v>
      </c>
    </row>
    <row r="592" spans="1:5" ht="47.25" x14ac:dyDescent="0.25">
      <c r="A592" s="28" t="s">
        <v>15</v>
      </c>
      <c r="B592" s="28"/>
      <c r="C592" s="29"/>
      <c r="D592" s="30">
        <v>600</v>
      </c>
      <c r="E592" s="22">
        <v>60000</v>
      </c>
    </row>
    <row r="593" spans="1:5" ht="15.75" x14ac:dyDescent="0.25">
      <c r="A593" s="8" t="s">
        <v>187</v>
      </c>
      <c r="B593" s="8"/>
      <c r="C593" s="48" t="s">
        <v>188</v>
      </c>
      <c r="D593" s="35"/>
      <c r="E593" s="49">
        <f>E594+E599+E602+E605+E608+E611+E614+E617+E620+E623+E626+E629+E632+E635+E638+E641+E644+E647+E650+E653+E656</f>
        <v>2072117.75</v>
      </c>
    </row>
    <row r="594" spans="1:5" ht="15.75" x14ac:dyDescent="0.25">
      <c r="A594" s="46" t="s">
        <v>192</v>
      </c>
      <c r="B594" s="46"/>
      <c r="C594" s="50" t="s">
        <v>193</v>
      </c>
      <c r="D594" s="25"/>
      <c r="E594" s="19">
        <f>SUM(E595:E598)</f>
        <v>1705992.75</v>
      </c>
    </row>
    <row r="595" spans="1:5" ht="78.75" x14ac:dyDescent="0.25">
      <c r="A595" s="28" t="s">
        <v>191</v>
      </c>
      <c r="B595" s="28"/>
      <c r="C595" s="29"/>
      <c r="D595" s="30">
        <v>100</v>
      </c>
      <c r="E595" s="22">
        <v>1694975.75</v>
      </c>
    </row>
    <row r="596" spans="1:5" ht="31.5" x14ac:dyDescent="0.25">
      <c r="A596" s="28" t="s">
        <v>49</v>
      </c>
      <c r="B596" s="28"/>
      <c r="C596" s="29"/>
      <c r="D596" s="30">
        <v>200</v>
      </c>
      <c r="E596" s="22">
        <v>5568.75</v>
      </c>
    </row>
    <row r="597" spans="1:5" ht="16.5" customHeight="1" x14ac:dyDescent="0.25">
      <c r="A597" s="28" t="s">
        <v>73</v>
      </c>
      <c r="B597" s="28"/>
      <c r="C597" s="29"/>
      <c r="D597" s="30">
        <v>300</v>
      </c>
      <c r="E597" s="22">
        <v>3525</v>
      </c>
    </row>
    <row r="598" spans="1:5" ht="15.75" x14ac:dyDescent="0.25">
      <c r="A598" s="28" t="s">
        <v>40</v>
      </c>
      <c r="B598" s="28"/>
      <c r="C598" s="29"/>
      <c r="D598" s="30">
        <v>800</v>
      </c>
      <c r="E598" s="22">
        <v>1923.25</v>
      </c>
    </row>
    <row r="599" spans="1:5" ht="47.25" x14ac:dyDescent="0.25">
      <c r="A599" s="47" t="s">
        <v>537</v>
      </c>
      <c r="B599" s="47"/>
      <c r="C599" s="50" t="s">
        <v>538</v>
      </c>
      <c r="D599" s="25"/>
      <c r="E599" s="19">
        <f>SUM(E600:E601)</f>
        <v>57587</v>
      </c>
    </row>
    <row r="600" spans="1:5" ht="78.75" x14ac:dyDescent="0.25">
      <c r="A600" s="28" t="s">
        <v>191</v>
      </c>
      <c r="B600" s="28"/>
      <c r="C600" s="29"/>
      <c r="D600" s="30">
        <v>100</v>
      </c>
      <c r="E600" s="22">
        <v>44298</v>
      </c>
    </row>
    <row r="601" spans="1:5" ht="31.5" x14ac:dyDescent="0.25">
      <c r="A601" s="28" t="s">
        <v>49</v>
      </c>
      <c r="B601" s="28"/>
      <c r="C601" s="29"/>
      <c r="D601" s="30">
        <v>200</v>
      </c>
      <c r="E601" s="22">
        <v>13289</v>
      </c>
    </row>
    <row r="602" spans="1:5" ht="47.25" x14ac:dyDescent="0.25">
      <c r="A602" s="47" t="s">
        <v>539</v>
      </c>
      <c r="B602" s="47"/>
      <c r="C602" s="50" t="s">
        <v>540</v>
      </c>
      <c r="D602" s="25"/>
      <c r="E602" s="19">
        <f>SUM(E603:E604)</f>
        <v>8997</v>
      </c>
    </row>
    <row r="603" spans="1:5" ht="78.75" x14ac:dyDescent="0.25">
      <c r="A603" s="28" t="s">
        <v>191</v>
      </c>
      <c r="B603" s="28"/>
      <c r="C603" s="29"/>
      <c r="D603" s="30">
        <v>100</v>
      </c>
      <c r="E603" s="22">
        <v>6921</v>
      </c>
    </row>
    <row r="604" spans="1:5" ht="31.5" x14ac:dyDescent="0.25">
      <c r="A604" s="28" t="s">
        <v>49</v>
      </c>
      <c r="B604" s="28"/>
      <c r="C604" s="29"/>
      <c r="D604" s="30">
        <v>200</v>
      </c>
      <c r="E604" s="22">
        <v>2076</v>
      </c>
    </row>
    <row r="605" spans="1:5" ht="47.25" x14ac:dyDescent="0.25">
      <c r="A605" s="47" t="s">
        <v>541</v>
      </c>
      <c r="B605" s="47"/>
      <c r="C605" s="50" t="s">
        <v>542</v>
      </c>
      <c r="D605" s="25"/>
      <c r="E605" s="19">
        <f>SUM(E606:E607)</f>
        <v>17996</v>
      </c>
    </row>
    <row r="606" spans="1:5" ht="78.75" x14ac:dyDescent="0.25">
      <c r="A606" s="28" t="s">
        <v>191</v>
      </c>
      <c r="B606" s="28"/>
      <c r="C606" s="29"/>
      <c r="D606" s="30">
        <v>100</v>
      </c>
      <c r="E606" s="22">
        <v>13843</v>
      </c>
    </row>
    <row r="607" spans="1:5" ht="31.5" x14ac:dyDescent="0.25">
      <c r="A607" s="28" t="s">
        <v>49</v>
      </c>
      <c r="B607" s="28"/>
      <c r="C607" s="29"/>
      <c r="D607" s="30">
        <v>200</v>
      </c>
      <c r="E607" s="22">
        <v>4153</v>
      </c>
    </row>
    <row r="608" spans="1:5" ht="47.25" x14ac:dyDescent="0.25">
      <c r="A608" s="47" t="s">
        <v>543</v>
      </c>
      <c r="B608" s="47"/>
      <c r="C608" s="50" t="s">
        <v>544</v>
      </c>
      <c r="D608" s="25"/>
      <c r="E608" s="19">
        <f>SUM(E609:E610)</f>
        <v>10798</v>
      </c>
    </row>
    <row r="609" spans="1:5" ht="78.75" x14ac:dyDescent="0.25">
      <c r="A609" s="28" t="s">
        <v>191</v>
      </c>
      <c r="B609" s="28"/>
      <c r="C609" s="29"/>
      <c r="D609" s="30">
        <v>100</v>
      </c>
      <c r="E609" s="22">
        <v>8306</v>
      </c>
    </row>
    <row r="610" spans="1:5" ht="31.5" x14ac:dyDescent="0.25">
      <c r="A610" s="28" t="s">
        <v>49</v>
      </c>
      <c r="B610" s="28"/>
      <c r="C610" s="29"/>
      <c r="D610" s="30">
        <v>200</v>
      </c>
      <c r="E610" s="22">
        <v>2492</v>
      </c>
    </row>
    <row r="611" spans="1:5" ht="47.25" x14ac:dyDescent="0.25">
      <c r="A611" s="47" t="s">
        <v>545</v>
      </c>
      <c r="B611" s="47"/>
      <c r="C611" s="50" t="s">
        <v>546</v>
      </c>
      <c r="D611" s="25"/>
      <c r="E611" s="19">
        <f>SUM(E612:E613)</f>
        <v>10798</v>
      </c>
    </row>
    <row r="612" spans="1:5" ht="78.75" x14ac:dyDescent="0.25">
      <c r="A612" s="28" t="s">
        <v>191</v>
      </c>
      <c r="B612" s="28"/>
      <c r="C612" s="29"/>
      <c r="D612" s="30">
        <v>100</v>
      </c>
      <c r="E612" s="22">
        <v>8306</v>
      </c>
    </row>
    <row r="613" spans="1:5" ht="31.5" x14ac:dyDescent="0.25">
      <c r="A613" s="28" t="s">
        <v>49</v>
      </c>
      <c r="B613" s="28"/>
      <c r="C613" s="29"/>
      <c r="D613" s="30">
        <v>200</v>
      </c>
      <c r="E613" s="22">
        <v>2492</v>
      </c>
    </row>
    <row r="614" spans="1:5" ht="47.25" x14ac:dyDescent="0.25">
      <c r="A614" s="47" t="s">
        <v>547</v>
      </c>
      <c r="B614" s="47"/>
      <c r="C614" s="50" t="s">
        <v>548</v>
      </c>
      <c r="D614" s="25"/>
      <c r="E614" s="19">
        <f>SUM(E615:E616)</f>
        <v>113188</v>
      </c>
    </row>
    <row r="615" spans="1:5" ht="78.75" x14ac:dyDescent="0.25">
      <c r="A615" s="28" t="s">
        <v>191</v>
      </c>
      <c r="B615" s="28"/>
      <c r="C615" s="29"/>
      <c r="D615" s="30">
        <v>100</v>
      </c>
      <c r="E615" s="22">
        <v>87068</v>
      </c>
    </row>
    <row r="616" spans="1:5" ht="31.5" x14ac:dyDescent="0.25">
      <c r="A616" s="28" t="s">
        <v>49</v>
      </c>
      <c r="B616" s="28"/>
      <c r="C616" s="29"/>
      <c r="D616" s="30">
        <v>200</v>
      </c>
      <c r="E616" s="22">
        <v>26120</v>
      </c>
    </row>
    <row r="617" spans="1:5" ht="47.25" x14ac:dyDescent="0.25">
      <c r="A617" s="47" t="s">
        <v>549</v>
      </c>
      <c r="B617" s="47"/>
      <c r="C617" s="50" t="s">
        <v>550</v>
      </c>
      <c r="D617" s="25"/>
      <c r="E617" s="19">
        <f>SUM(E618:E619)</f>
        <v>17686</v>
      </c>
    </row>
    <row r="618" spans="1:5" ht="78.75" x14ac:dyDescent="0.25">
      <c r="A618" s="28" t="s">
        <v>191</v>
      </c>
      <c r="B618" s="28"/>
      <c r="C618" s="29"/>
      <c r="D618" s="30">
        <v>100</v>
      </c>
      <c r="E618" s="22">
        <v>13605</v>
      </c>
    </row>
    <row r="619" spans="1:5" ht="31.5" x14ac:dyDescent="0.25">
      <c r="A619" s="28" t="s">
        <v>49</v>
      </c>
      <c r="B619" s="28"/>
      <c r="C619" s="29"/>
      <c r="D619" s="30">
        <v>200</v>
      </c>
      <c r="E619" s="22">
        <v>4081</v>
      </c>
    </row>
    <row r="620" spans="1:5" ht="47.25" x14ac:dyDescent="0.25">
      <c r="A620" s="47" t="s">
        <v>551</v>
      </c>
      <c r="B620" s="47"/>
      <c r="C620" s="50" t="s">
        <v>552</v>
      </c>
      <c r="D620" s="25"/>
      <c r="E620" s="19">
        <f>SUM(E621:E622)</f>
        <v>35372</v>
      </c>
    </row>
    <row r="621" spans="1:5" ht="78.75" x14ac:dyDescent="0.25">
      <c r="A621" s="28" t="s">
        <v>191</v>
      </c>
      <c r="B621" s="28"/>
      <c r="C621" s="29"/>
      <c r="D621" s="30">
        <v>100</v>
      </c>
      <c r="E621" s="22">
        <v>27209</v>
      </c>
    </row>
    <row r="622" spans="1:5" ht="31.5" x14ac:dyDescent="0.25">
      <c r="A622" s="28" t="s">
        <v>49</v>
      </c>
      <c r="B622" s="28"/>
      <c r="C622" s="29"/>
      <c r="D622" s="30">
        <v>200</v>
      </c>
      <c r="E622" s="22">
        <v>8163</v>
      </c>
    </row>
    <row r="623" spans="1:5" ht="47.25" x14ac:dyDescent="0.25">
      <c r="A623" s="47" t="s">
        <v>553</v>
      </c>
      <c r="B623" s="47"/>
      <c r="C623" s="50" t="s">
        <v>554</v>
      </c>
      <c r="D623" s="25"/>
      <c r="E623" s="19">
        <f>SUM(E624:E625)</f>
        <v>21223</v>
      </c>
    </row>
    <row r="624" spans="1:5" ht="78.75" x14ac:dyDescent="0.25">
      <c r="A624" s="28" t="s">
        <v>191</v>
      </c>
      <c r="B624" s="28"/>
      <c r="C624" s="29"/>
      <c r="D624" s="30">
        <v>100</v>
      </c>
      <c r="E624" s="22">
        <v>16325</v>
      </c>
    </row>
    <row r="625" spans="1:5" ht="31.5" x14ac:dyDescent="0.25">
      <c r="A625" s="28" t="s">
        <v>49</v>
      </c>
      <c r="B625" s="28"/>
      <c r="C625" s="29"/>
      <c r="D625" s="30">
        <v>200</v>
      </c>
      <c r="E625" s="22">
        <v>4898</v>
      </c>
    </row>
    <row r="626" spans="1:5" ht="47.25" x14ac:dyDescent="0.25">
      <c r="A626" s="47" t="s">
        <v>555</v>
      </c>
      <c r="B626" s="47"/>
      <c r="C626" s="50" t="s">
        <v>556</v>
      </c>
      <c r="D626" s="25"/>
      <c r="E626" s="19">
        <f>SUM(E627:E628)</f>
        <v>21223</v>
      </c>
    </row>
    <row r="627" spans="1:5" ht="78.75" x14ac:dyDescent="0.25">
      <c r="A627" s="28" t="s">
        <v>191</v>
      </c>
      <c r="B627" s="28"/>
      <c r="C627" s="29"/>
      <c r="D627" s="30">
        <v>100</v>
      </c>
      <c r="E627" s="22">
        <v>16325</v>
      </c>
    </row>
    <row r="628" spans="1:5" ht="31.5" x14ac:dyDescent="0.25">
      <c r="A628" s="28" t="s">
        <v>49</v>
      </c>
      <c r="B628" s="28"/>
      <c r="C628" s="29"/>
      <c r="D628" s="30">
        <v>200</v>
      </c>
      <c r="E628" s="22">
        <v>4898</v>
      </c>
    </row>
    <row r="629" spans="1:5" ht="94.5" x14ac:dyDescent="0.25">
      <c r="A629" s="47" t="s">
        <v>557</v>
      </c>
      <c r="B629" s="47"/>
      <c r="C629" s="50" t="s">
        <v>558</v>
      </c>
      <c r="D629" s="25"/>
      <c r="E629" s="19">
        <f>SUM(E630:E631)</f>
        <v>15886</v>
      </c>
    </row>
    <row r="630" spans="1:5" ht="78.75" x14ac:dyDescent="0.25">
      <c r="A630" s="28" t="s">
        <v>191</v>
      </c>
      <c r="B630" s="28"/>
      <c r="C630" s="29"/>
      <c r="D630" s="30">
        <v>100</v>
      </c>
      <c r="E630" s="22">
        <v>12220</v>
      </c>
    </row>
    <row r="631" spans="1:5" ht="31.5" x14ac:dyDescent="0.25">
      <c r="A631" s="28" t="s">
        <v>49</v>
      </c>
      <c r="B631" s="28"/>
      <c r="C631" s="29"/>
      <c r="D631" s="30">
        <v>200</v>
      </c>
      <c r="E631" s="22">
        <v>3666</v>
      </c>
    </row>
    <row r="632" spans="1:5" ht="94.5" x14ac:dyDescent="0.25">
      <c r="A632" s="47" t="s">
        <v>559</v>
      </c>
      <c r="B632" s="47"/>
      <c r="C632" s="50" t="s">
        <v>560</v>
      </c>
      <c r="D632" s="25"/>
      <c r="E632" s="19">
        <f>SUM(E633:E634)</f>
        <v>2482</v>
      </c>
    </row>
    <row r="633" spans="1:5" ht="78.75" x14ac:dyDescent="0.25">
      <c r="A633" s="28" t="s">
        <v>191</v>
      </c>
      <c r="B633" s="28"/>
      <c r="C633" s="29"/>
      <c r="D633" s="30">
        <v>100</v>
      </c>
      <c r="E633" s="22">
        <v>1909</v>
      </c>
    </row>
    <row r="634" spans="1:5" ht="31.5" x14ac:dyDescent="0.25">
      <c r="A634" s="28" t="s">
        <v>49</v>
      </c>
      <c r="B634" s="28"/>
      <c r="C634" s="29"/>
      <c r="D634" s="30">
        <v>200</v>
      </c>
      <c r="E634" s="22">
        <v>573</v>
      </c>
    </row>
    <row r="635" spans="1:5" ht="94.5" x14ac:dyDescent="0.25">
      <c r="A635" s="47" t="s">
        <v>561</v>
      </c>
      <c r="B635" s="47"/>
      <c r="C635" s="50" t="s">
        <v>562</v>
      </c>
      <c r="D635" s="25"/>
      <c r="E635" s="19">
        <f>SUM(E636:E637)</f>
        <v>4965</v>
      </c>
    </row>
    <row r="636" spans="1:5" ht="78.75" x14ac:dyDescent="0.25">
      <c r="A636" s="28" t="s">
        <v>191</v>
      </c>
      <c r="B636" s="28"/>
      <c r="C636" s="29"/>
      <c r="D636" s="30">
        <v>100</v>
      </c>
      <c r="E636" s="22">
        <v>3819</v>
      </c>
    </row>
    <row r="637" spans="1:5" ht="31.5" x14ac:dyDescent="0.25">
      <c r="A637" s="28" t="s">
        <v>49</v>
      </c>
      <c r="B637" s="28"/>
      <c r="C637" s="29"/>
      <c r="D637" s="30">
        <v>200</v>
      </c>
      <c r="E637" s="22">
        <v>1146</v>
      </c>
    </row>
    <row r="638" spans="1:5" ht="94.5" x14ac:dyDescent="0.25">
      <c r="A638" s="47" t="s">
        <v>563</v>
      </c>
      <c r="B638" s="47"/>
      <c r="C638" s="50" t="s">
        <v>564</v>
      </c>
      <c r="D638" s="25"/>
      <c r="E638" s="19">
        <f>SUM(E639:E640)</f>
        <v>2978</v>
      </c>
    </row>
    <row r="639" spans="1:5" ht="78.75" x14ac:dyDescent="0.25">
      <c r="A639" s="28" t="s">
        <v>191</v>
      </c>
      <c r="B639" s="28"/>
      <c r="C639" s="29"/>
      <c r="D639" s="30">
        <v>100</v>
      </c>
      <c r="E639" s="22">
        <v>2292</v>
      </c>
    </row>
    <row r="640" spans="1:5" ht="31.5" x14ac:dyDescent="0.25">
      <c r="A640" s="28" t="s">
        <v>49</v>
      </c>
      <c r="B640" s="28"/>
      <c r="C640" s="29"/>
      <c r="D640" s="30">
        <v>200</v>
      </c>
      <c r="E640" s="22">
        <v>686</v>
      </c>
    </row>
    <row r="641" spans="1:5" ht="94.5" x14ac:dyDescent="0.25">
      <c r="A641" s="47" t="s">
        <v>565</v>
      </c>
      <c r="B641" s="47"/>
      <c r="C641" s="50" t="s">
        <v>566</v>
      </c>
      <c r="D641" s="25"/>
      <c r="E641" s="19">
        <f>SUM(E642:E643)</f>
        <v>2978</v>
      </c>
    </row>
    <row r="642" spans="1:5" ht="78.75" x14ac:dyDescent="0.25">
      <c r="A642" s="28" t="s">
        <v>191</v>
      </c>
      <c r="B642" s="28"/>
      <c r="C642" s="29"/>
      <c r="D642" s="30">
        <v>100</v>
      </c>
      <c r="E642" s="22">
        <v>2292</v>
      </c>
    </row>
    <row r="643" spans="1:5" ht="31.5" x14ac:dyDescent="0.25">
      <c r="A643" s="28" t="s">
        <v>49</v>
      </c>
      <c r="B643" s="28"/>
      <c r="C643" s="29"/>
      <c r="D643" s="30">
        <v>200</v>
      </c>
      <c r="E643" s="22">
        <v>686</v>
      </c>
    </row>
    <row r="644" spans="1:5" ht="47.25" x14ac:dyDescent="0.25">
      <c r="A644" s="47" t="s">
        <v>567</v>
      </c>
      <c r="B644" s="47"/>
      <c r="C644" s="50" t="s">
        <v>568</v>
      </c>
      <c r="D644" s="25"/>
      <c r="E644" s="19">
        <f>SUM(E645:E646)</f>
        <v>11915</v>
      </c>
    </row>
    <row r="645" spans="1:5" ht="78.75" x14ac:dyDescent="0.25">
      <c r="A645" s="28" t="s">
        <v>191</v>
      </c>
      <c r="B645" s="28"/>
      <c r="C645" s="29"/>
      <c r="D645" s="30">
        <v>100</v>
      </c>
      <c r="E645" s="22">
        <v>9165</v>
      </c>
    </row>
    <row r="646" spans="1:5" ht="31.5" x14ac:dyDescent="0.25">
      <c r="A646" s="28" t="s">
        <v>49</v>
      </c>
      <c r="B646" s="28"/>
      <c r="C646" s="29"/>
      <c r="D646" s="30">
        <v>200</v>
      </c>
      <c r="E646" s="22">
        <v>2750</v>
      </c>
    </row>
    <row r="647" spans="1:5" ht="47.25" x14ac:dyDescent="0.25">
      <c r="A647" s="47" t="s">
        <v>569</v>
      </c>
      <c r="B647" s="47"/>
      <c r="C647" s="50" t="s">
        <v>570</v>
      </c>
      <c r="D647" s="25"/>
      <c r="E647" s="19">
        <f>SUM(E648:E649)</f>
        <v>1862</v>
      </c>
    </row>
    <row r="648" spans="1:5" ht="78.75" x14ac:dyDescent="0.25">
      <c r="A648" s="28" t="s">
        <v>191</v>
      </c>
      <c r="B648" s="28"/>
      <c r="C648" s="29"/>
      <c r="D648" s="30">
        <v>100</v>
      </c>
      <c r="E648" s="22">
        <v>1432</v>
      </c>
    </row>
    <row r="649" spans="1:5" ht="31.5" x14ac:dyDescent="0.25">
      <c r="A649" s="28" t="s">
        <v>49</v>
      </c>
      <c r="B649" s="28"/>
      <c r="C649" s="29"/>
      <c r="D649" s="30">
        <v>200</v>
      </c>
      <c r="E649" s="22">
        <v>430</v>
      </c>
    </row>
    <row r="650" spans="1:5" ht="63" x14ac:dyDescent="0.25">
      <c r="A650" s="47" t="s">
        <v>571</v>
      </c>
      <c r="B650" s="47"/>
      <c r="C650" s="50" t="s">
        <v>572</v>
      </c>
      <c r="D650" s="25"/>
      <c r="E650" s="19">
        <f>SUM(E651:E652)</f>
        <v>3723</v>
      </c>
    </row>
    <row r="651" spans="1:5" ht="78.75" x14ac:dyDescent="0.25">
      <c r="A651" s="28" t="s">
        <v>191</v>
      </c>
      <c r="B651" s="28"/>
      <c r="C651" s="29"/>
      <c r="D651" s="30">
        <v>100</v>
      </c>
      <c r="E651" s="22">
        <v>2864</v>
      </c>
    </row>
    <row r="652" spans="1:5" ht="31.5" x14ac:dyDescent="0.25">
      <c r="A652" s="28" t="s">
        <v>49</v>
      </c>
      <c r="B652" s="28"/>
      <c r="C652" s="29"/>
      <c r="D652" s="30">
        <v>200</v>
      </c>
      <c r="E652" s="22">
        <v>859</v>
      </c>
    </row>
    <row r="653" spans="1:5" ht="47.25" x14ac:dyDescent="0.25">
      <c r="A653" s="47" t="s">
        <v>573</v>
      </c>
      <c r="B653" s="47"/>
      <c r="C653" s="50" t="s">
        <v>574</v>
      </c>
      <c r="D653" s="25"/>
      <c r="E653" s="19">
        <f>SUM(E654:E655)</f>
        <v>2234</v>
      </c>
    </row>
    <row r="654" spans="1:5" ht="78.75" x14ac:dyDescent="0.25">
      <c r="A654" s="28" t="s">
        <v>191</v>
      </c>
      <c r="B654" s="28"/>
      <c r="C654" s="29"/>
      <c r="D654" s="30">
        <v>100</v>
      </c>
      <c r="E654" s="22">
        <v>1718</v>
      </c>
    </row>
    <row r="655" spans="1:5" ht="31.5" x14ac:dyDescent="0.25">
      <c r="A655" s="28" t="s">
        <v>49</v>
      </c>
      <c r="B655" s="28"/>
      <c r="C655" s="29"/>
      <c r="D655" s="30">
        <v>200</v>
      </c>
      <c r="E655" s="22">
        <v>516</v>
      </c>
    </row>
    <row r="656" spans="1:5" ht="47.25" x14ac:dyDescent="0.25">
      <c r="A656" s="47" t="s">
        <v>575</v>
      </c>
      <c r="B656" s="47"/>
      <c r="C656" s="50" t="s">
        <v>576</v>
      </c>
      <c r="D656" s="25"/>
      <c r="E656" s="19">
        <f>SUM(E657:E658)</f>
        <v>2234</v>
      </c>
    </row>
    <row r="657" spans="1:5" ht="78.75" x14ac:dyDescent="0.25">
      <c r="A657" s="28" t="s">
        <v>191</v>
      </c>
      <c r="B657" s="28"/>
      <c r="C657" s="29"/>
      <c r="D657" s="30">
        <v>100</v>
      </c>
      <c r="E657" s="22">
        <v>1718</v>
      </c>
    </row>
    <row r="658" spans="1:5" ht="31.5" x14ac:dyDescent="0.25">
      <c r="A658" s="28" t="s">
        <v>49</v>
      </c>
      <c r="B658" s="28"/>
      <c r="C658" s="29"/>
      <c r="D658" s="30">
        <v>200</v>
      </c>
      <c r="E658" s="22">
        <v>516</v>
      </c>
    </row>
    <row r="659" spans="1:5" ht="31.5" x14ac:dyDescent="0.25">
      <c r="A659" s="54" t="s">
        <v>577</v>
      </c>
      <c r="B659" s="55">
        <v>825</v>
      </c>
      <c r="C659" s="54"/>
      <c r="D659" s="54"/>
      <c r="E659" s="60">
        <f>E660</f>
        <v>1697058.7999999998</v>
      </c>
    </row>
    <row r="660" spans="1:5" ht="15.75" x14ac:dyDescent="0.25">
      <c r="A660" s="8" t="s">
        <v>187</v>
      </c>
      <c r="B660" s="8"/>
      <c r="C660" s="48" t="s">
        <v>188</v>
      </c>
      <c r="D660" s="35"/>
      <c r="E660" s="49">
        <f>E661+E664+E666+E669+E672+E675</f>
        <v>1697058.7999999998</v>
      </c>
    </row>
    <row r="661" spans="1:5" ht="15.75" x14ac:dyDescent="0.25">
      <c r="A661" s="46" t="s">
        <v>192</v>
      </c>
      <c r="B661" s="46"/>
      <c r="C661" s="50" t="s">
        <v>193</v>
      </c>
      <c r="D661" s="25"/>
      <c r="E661" s="19">
        <f>SUM(E662:E663)</f>
        <v>501870.8</v>
      </c>
    </row>
    <row r="662" spans="1:5" ht="78.75" x14ac:dyDescent="0.25">
      <c r="A662" s="28" t="s">
        <v>191</v>
      </c>
      <c r="B662" s="28"/>
      <c r="C662" s="29"/>
      <c r="D662" s="30">
        <v>100</v>
      </c>
      <c r="E662" s="22">
        <v>479846.6</v>
      </c>
    </row>
    <row r="663" spans="1:5" ht="31.5" x14ac:dyDescent="0.25">
      <c r="A663" s="28" t="s">
        <v>49</v>
      </c>
      <c r="B663" s="28"/>
      <c r="C663" s="29"/>
      <c r="D663" s="30">
        <v>200</v>
      </c>
      <c r="E663" s="22">
        <v>22024.2</v>
      </c>
    </row>
    <row r="664" spans="1:5" ht="31.5" x14ac:dyDescent="0.25">
      <c r="A664" s="46" t="s">
        <v>578</v>
      </c>
      <c r="B664" s="46"/>
      <c r="C664" s="50" t="s">
        <v>579</v>
      </c>
      <c r="D664" s="25"/>
      <c r="E664" s="19">
        <f>E665</f>
        <v>940407</v>
      </c>
    </row>
    <row r="665" spans="1:5" ht="78.75" x14ac:dyDescent="0.25">
      <c r="A665" s="28" t="s">
        <v>191</v>
      </c>
      <c r="B665" s="28"/>
      <c r="C665" s="29"/>
      <c r="D665" s="30">
        <v>100</v>
      </c>
      <c r="E665" s="22">
        <v>940407</v>
      </c>
    </row>
    <row r="666" spans="1:5" ht="63" x14ac:dyDescent="0.25">
      <c r="A666" s="47" t="s">
        <v>580</v>
      </c>
      <c r="B666" s="47"/>
      <c r="C666" s="50" t="s">
        <v>581</v>
      </c>
      <c r="D666" s="25"/>
      <c r="E666" s="19">
        <f>SUM(E667:E668)</f>
        <v>68355.87</v>
      </c>
    </row>
    <row r="667" spans="1:5" ht="78.75" x14ac:dyDescent="0.25">
      <c r="A667" s="28" t="s">
        <v>191</v>
      </c>
      <c r="B667" s="28"/>
      <c r="C667" s="29"/>
      <c r="D667" s="30">
        <v>100</v>
      </c>
      <c r="E667" s="22">
        <v>52581.440000000002</v>
      </c>
    </row>
    <row r="668" spans="1:5" ht="31.5" x14ac:dyDescent="0.25">
      <c r="A668" s="28" t="s">
        <v>49</v>
      </c>
      <c r="B668" s="28"/>
      <c r="C668" s="29"/>
      <c r="D668" s="30">
        <v>200</v>
      </c>
      <c r="E668" s="22">
        <v>15774.43</v>
      </c>
    </row>
    <row r="669" spans="1:5" ht="63" x14ac:dyDescent="0.25">
      <c r="A669" s="47" t="s">
        <v>582</v>
      </c>
      <c r="B669" s="47"/>
      <c r="C669" s="50" t="s">
        <v>583</v>
      </c>
      <c r="D669" s="25"/>
      <c r="E669" s="19">
        <f>SUM(E670:E671)</f>
        <v>62141.71</v>
      </c>
    </row>
    <row r="670" spans="1:5" ht="78.75" x14ac:dyDescent="0.25">
      <c r="A670" s="28" t="s">
        <v>191</v>
      </c>
      <c r="B670" s="28"/>
      <c r="C670" s="29"/>
      <c r="D670" s="30">
        <v>100</v>
      </c>
      <c r="E670" s="22">
        <v>47801.32</v>
      </c>
    </row>
    <row r="671" spans="1:5" ht="31.5" x14ac:dyDescent="0.25">
      <c r="A671" s="28" t="s">
        <v>49</v>
      </c>
      <c r="B671" s="28"/>
      <c r="C671" s="29"/>
      <c r="D671" s="30">
        <v>200</v>
      </c>
      <c r="E671" s="22">
        <v>14340.39</v>
      </c>
    </row>
    <row r="672" spans="1:5" ht="63" x14ac:dyDescent="0.25">
      <c r="A672" s="47" t="s">
        <v>584</v>
      </c>
      <c r="B672" s="47"/>
      <c r="C672" s="50" t="s">
        <v>585</v>
      </c>
      <c r="D672" s="25"/>
      <c r="E672" s="19">
        <f>SUM(E673:E674)</f>
        <v>62141.71</v>
      </c>
    </row>
    <row r="673" spans="1:5" ht="78.75" x14ac:dyDescent="0.25">
      <c r="A673" s="28" t="s">
        <v>191</v>
      </c>
      <c r="B673" s="28"/>
      <c r="C673" s="29"/>
      <c r="D673" s="30">
        <v>100</v>
      </c>
      <c r="E673" s="22">
        <v>47801.32</v>
      </c>
    </row>
    <row r="674" spans="1:5" ht="31.5" x14ac:dyDescent="0.25">
      <c r="A674" s="28" t="s">
        <v>49</v>
      </c>
      <c r="B674" s="28"/>
      <c r="C674" s="29"/>
      <c r="D674" s="30">
        <v>200</v>
      </c>
      <c r="E674" s="22">
        <v>14340.39</v>
      </c>
    </row>
    <row r="675" spans="1:5" ht="63" x14ac:dyDescent="0.25">
      <c r="A675" s="47" t="s">
        <v>586</v>
      </c>
      <c r="B675" s="47"/>
      <c r="C675" s="50" t="s">
        <v>587</v>
      </c>
      <c r="D675" s="25"/>
      <c r="E675" s="19">
        <f>SUM(E676:E677)</f>
        <v>62141.71</v>
      </c>
    </row>
    <row r="676" spans="1:5" ht="78.75" x14ac:dyDescent="0.25">
      <c r="A676" s="28" t="s">
        <v>191</v>
      </c>
      <c r="B676" s="28"/>
      <c r="C676" s="29"/>
      <c r="D676" s="30">
        <v>100</v>
      </c>
      <c r="E676" s="22">
        <v>47801.32</v>
      </c>
    </row>
    <row r="677" spans="1:5" ht="31.5" x14ac:dyDescent="0.25">
      <c r="A677" s="28" t="s">
        <v>49</v>
      </c>
      <c r="B677" s="28"/>
      <c r="C677" s="29"/>
      <c r="D677" s="30">
        <v>200</v>
      </c>
      <c r="E677" s="22">
        <v>14340.39</v>
      </c>
    </row>
    <row r="678" spans="1:5" ht="30" customHeight="1" x14ac:dyDescent="0.25">
      <c r="A678" s="54" t="s">
        <v>588</v>
      </c>
      <c r="B678" s="54"/>
      <c r="C678" s="54"/>
      <c r="D678" s="54"/>
      <c r="E678" s="32">
        <f>E11+E202+E238+E355+E431+E659</f>
        <v>668149025.83999991</v>
      </c>
    </row>
    <row r="680" spans="1:5" x14ac:dyDescent="0.25">
      <c r="E680" s="74"/>
    </row>
    <row r="682" spans="1:5" x14ac:dyDescent="0.25">
      <c r="E682" s="70"/>
    </row>
    <row r="683" spans="1:5" x14ac:dyDescent="0.25">
      <c r="E683" s="70"/>
    </row>
    <row r="684" spans="1:5" x14ac:dyDescent="0.25">
      <c r="E684" s="70"/>
    </row>
    <row r="687" spans="1:5" x14ac:dyDescent="0.25">
      <c r="E687" s="70"/>
    </row>
  </sheetData>
  <mergeCells count="6">
    <mergeCell ref="A8:E8"/>
    <mergeCell ref="A1:E1"/>
    <mergeCell ref="A2:E2"/>
    <mergeCell ref="A3:E3"/>
    <mergeCell ref="A4:E4"/>
    <mergeCell ref="A5:E5"/>
  </mergeCells>
  <pageMargins left="0.39370078740157483" right="0.27559055118110237" top="0.39370078740157483" bottom="0.11811023622047245" header="0.19685039370078741" footer="0.31496062992125984"/>
  <pageSetup paperSize="9" scale="90" orientation="portrait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вед.струк.расх.2021</vt:lpstr>
      <vt:lpstr>вед.струк.расх.2021!Заголовки_для_печати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2022-06-24T10:50:09Z</dcterms:modified>
</cp:coreProperties>
</file>